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co\Desktop\12 ESTADOS FINANCIEROS\01 CONTABLES\"/>
    </mc:Choice>
  </mc:AlternateContent>
  <bookViews>
    <workbookView xWindow="0" yWindow="0" windowWidth="28800" windowHeight="12210"/>
  </bookViews>
  <sheets>
    <sheet name="Hoja1" sheetId="1" r:id="rId1"/>
    <sheet name="Hoja1 (2) Modificado" sheetId="3" r:id="rId2"/>
    <sheet name="Identificacion" sheetId="2" r:id="rId3"/>
    <sheet name="Comprobacion" sheetId="4" r:id="rId4"/>
  </sheets>
  <definedNames>
    <definedName name="_xlnm._FilterDatabase" localSheetId="3" hidden="1">Comprobacion!$T$2:$AB$436</definedName>
    <definedName name="_xlnm._FilterDatabase" localSheetId="2" hidden="1">Identificacion!$T$2:$AB$436</definedName>
    <definedName name="_xlnm.Print_Titles" localSheetId="3">Comprobacion!$1:$2</definedName>
    <definedName name="_xlnm.Print_Titles" localSheetId="0">Hoja1!$1:$2</definedName>
    <definedName name="_xlnm.Print_Titles" localSheetId="1">'Hoja1 (2) Modificado'!$1:$2</definedName>
    <definedName name="_xlnm.Print_Titles" localSheetId="2">Identificacion!$1:$2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36" i="4" l="1"/>
  <c r="AB436" i="4"/>
  <c r="AA436" i="4"/>
  <c r="Z436" i="4"/>
  <c r="Y436" i="4"/>
  <c r="X436" i="4"/>
  <c r="W436" i="4"/>
  <c r="U436" i="4"/>
  <c r="T436" i="4"/>
  <c r="AB435" i="4"/>
  <c r="AA435" i="4"/>
  <c r="Z435" i="4"/>
  <c r="Y435" i="4"/>
  <c r="X435" i="4"/>
  <c r="W435" i="4"/>
  <c r="V435" i="4"/>
  <c r="U435" i="4"/>
  <c r="T435" i="4"/>
  <c r="AB434" i="4"/>
  <c r="AA434" i="4"/>
  <c r="Z434" i="4"/>
  <c r="Y434" i="4"/>
  <c r="X434" i="4"/>
  <c r="W434" i="4"/>
  <c r="V434" i="4"/>
  <c r="U434" i="4"/>
  <c r="T434" i="4"/>
  <c r="AB433" i="4"/>
  <c r="AA433" i="4"/>
  <c r="Z433" i="4"/>
  <c r="Y433" i="4"/>
  <c r="X433" i="4"/>
  <c r="W433" i="4"/>
  <c r="V433" i="4"/>
  <c r="U433" i="4"/>
  <c r="T433" i="4"/>
  <c r="AB432" i="4"/>
  <c r="AA432" i="4"/>
  <c r="Z432" i="4"/>
  <c r="Y432" i="4"/>
  <c r="X432" i="4"/>
  <c r="W432" i="4"/>
  <c r="V432" i="4"/>
  <c r="U432" i="4"/>
  <c r="T432" i="4"/>
  <c r="AB431" i="4"/>
  <c r="AA431" i="4"/>
  <c r="Z431" i="4"/>
  <c r="Y431" i="4"/>
  <c r="X431" i="4"/>
  <c r="W431" i="4"/>
  <c r="V431" i="4"/>
  <c r="U431" i="4"/>
  <c r="T431" i="4"/>
  <c r="AB430" i="4"/>
  <c r="AA430" i="4"/>
  <c r="Z430" i="4"/>
  <c r="Y430" i="4"/>
  <c r="X430" i="4"/>
  <c r="W430" i="4"/>
  <c r="V430" i="4"/>
  <c r="U430" i="4"/>
  <c r="T430" i="4"/>
  <c r="AB429" i="4"/>
  <c r="AA429" i="4"/>
  <c r="Z429" i="4"/>
  <c r="Y429" i="4"/>
  <c r="X429" i="4"/>
  <c r="W429" i="4"/>
  <c r="V429" i="4"/>
  <c r="U429" i="4"/>
  <c r="T429" i="4"/>
  <c r="AB428" i="4"/>
  <c r="AA428" i="4"/>
  <c r="Z428" i="4"/>
  <c r="Y428" i="4"/>
  <c r="X428" i="4"/>
  <c r="W428" i="4"/>
  <c r="V428" i="4"/>
  <c r="U428" i="4"/>
  <c r="T428" i="4"/>
  <c r="AB427" i="4"/>
  <c r="AA427" i="4"/>
  <c r="Z427" i="4"/>
  <c r="Y427" i="4"/>
  <c r="X427" i="4"/>
  <c r="W427" i="4"/>
  <c r="V427" i="4"/>
  <c r="U427" i="4"/>
  <c r="T427" i="4"/>
  <c r="AB426" i="4"/>
  <c r="AA426" i="4"/>
  <c r="Z426" i="4"/>
  <c r="Y426" i="4"/>
  <c r="X426" i="4"/>
  <c r="W426" i="4"/>
  <c r="V426" i="4"/>
  <c r="U426" i="4"/>
  <c r="T426" i="4"/>
  <c r="AB425" i="4"/>
  <c r="AA425" i="4"/>
  <c r="Z425" i="4"/>
  <c r="Y425" i="4"/>
  <c r="X425" i="4"/>
  <c r="W425" i="4"/>
  <c r="V425" i="4"/>
  <c r="U425" i="4"/>
  <c r="T425" i="4"/>
  <c r="AB424" i="4"/>
  <c r="AA424" i="4"/>
  <c r="Z424" i="4"/>
  <c r="Y424" i="4"/>
  <c r="X424" i="4"/>
  <c r="W424" i="4"/>
  <c r="V424" i="4"/>
  <c r="U424" i="4"/>
  <c r="T424" i="4"/>
  <c r="AB423" i="4"/>
  <c r="AA423" i="4"/>
  <c r="Z423" i="4"/>
  <c r="Y423" i="4"/>
  <c r="X423" i="4"/>
  <c r="W423" i="4"/>
  <c r="V423" i="4"/>
  <c r="U423" i="4"/>
  <c r="T423" i="4"/>
  <c r="AB422" i="4"/>
  <c r="AA422" i="4"/>
  <c r="Z422" i="4"/>
  <c r="Y422" i="4"/>
  <c r="X422" i="4"/>
  <c r="W422" i="4"/>
  <c r="V422" i="4"/>
  <c r="U422" i="4"/>
  <c r="T422" i="4"/>
  <c r="AB421" i="4"/>
  <c r="AA421" i="4"/>
  <c r="Z421" i="4"/>
  <c r="Y421" i="4"/>
  <c r="X421" i="4"/>
  <c r="W421" i="4"/>
  <c r="V421" i="4"/>
  <c r="U421" i="4"/>
  <c r="T421" i="4"/>
  <c r="AB420" i="4"/>
  <c r="AA420" i="4"/>
  <c r="Z420" i="4"/>
  <c r="Y420" i="4"/>
  <c r="X420" i="4"/>
  <c r="W420" i="4"/>
  <c r="V420" i="4"/>
  <c r="U420" i="4"/>
  <c r="T420" i="4"/>
  <c r="AB419" i="4"/>
  <c r="AA419" i="4"/>
  <c r="Z419" i="4"/>
  <c r="Y419" i="4"/>
  <c r="X419" i="4"/>
  <c r="W419" i="4"/>
  <c r="V419" i="4"/>
  <c r="U419" i="4"/>
  <c r="T419" i="4"/>
  <c r="AB418" i="4"/>
  <c r="AA418" i="4"/>
  <c r="Z418" i="4"/>
  <c r="Y418" i="4"/>
  <c r="X418" i="4"/>
  <c r="W418" i="4"/>
  <c r="V418" i="4"/>
  <c r="U418" i="4"/>
  <c r="T418" i="4"/>
  <c r="AB417" i="4"/>
  <c r="AA417" i="4"/>
  <c r="Z417" i="4"/>
  <c r="Y417" i="4"/>
  <c r="X417" i="4"/>
  <c r="W417" i="4"/>
  <c r="V417" i="4"/>
  <c r="U417" i="4"/>
  <c r="T417" i="4"/>
  <c r="AB416" i="4"/>
  <c r="AA416" i="4"/>
  <c r="Z416" i="4"/>
  <c r="Y416" i="4"/>
  <c r="X416" i="4"/>
  <c r="W416" i="4"/>
  <c r="V416" i="4"/>
  <c r="U416" i="4"/>
  <c r="T416" i="4"/>
  <c r="AB415" i="4"/>
  <c r="AA415" i="4"/>
  <c r="Z415" i="4"/>
  <c r="Y415" i="4"/>
  <c r="X415" i="4"/>
  <c r="W415" i="4"/>
  <c r="V415" i="4"/>
  <c r="U415" i="4"/>
  <c r="T415" i="4"/>
  <c r="AB414" i="4"/>
  <c r="AA414" i="4"/>
  <c r="Z414" i="4"/>
  <c r="Y414" i="4"/>
  <c r="X414" i="4"/>
  <c r="W414" i="4"/>
  <c r="V414" i="4"/>
  <c r="U414" i="4"/>
  <c r="T414" i="4"/>
  <c r="AB413" i="4"/>
  <c r="AA413" i="4"/>
  <c r="Z413" i="4"/>
  <c r="Y413" i="4"/>
  <c r="X413" i="4"/>
  <c r="W413" i="4"/>
  <c r="V413" i="4"/>
  <c r="U413" i="4"/>
  <c r="T413" i="4"/>
  <c r="AB412" i="4"/>
  <c r="AA412" i="4"/>
  <c r="Z412" i="4"/>
  <c r="Y412" i="4"/>
  <c r="X412" i="4"/>
  <c r="W412" i="4"/>
  <c r="V412" i="4"/>
  <c r="U412" i="4"/>
  <c r="T412" i="4"/>
  <c r="AB411" i="4"/>
  <c r="AA411" i="4"/>
  <c r="Z411" i="4"/>
  <c r="Y411" i="4"/>
  <c r="X411" i="4"/>
  <c r="W411" i="4"/>
  <c r="V411" i="4"/>
  <c r="U411" i="4"/>
  <c r="T411" i="4"/>
  <c r="AB410" i="4"/>
  <c r="AA410" i="4"/>
  <c r="Z410" i="4"/>
  <c r="Y410" i="4"/>
  <c r="X410" i="4"/>
  <c r="W410" i="4"/>
  <c r="V410" i="4"/>
  <c r="U410" i="4"/>
  <c r="T410" i="4"/>
  <c r="AB409" i="4"/>
  <c r="AA409" i="4"/>
  <c r="Z409" i="4"/>
  <c r="Y409" i="4"/>
  <c r="X409" i="4"/>
  <c r="W409" i="4"/>
  <c r="V409" i="4"/>
  <c r="U409" i="4"/>
  <c r="T409" i="4"/>
  <c r="AB408" i="4"/>
  <c r="AA408" i="4"/>
  <c r="Z408" i="4"/>
  <c r="Y408" i="4"/>
  <c r="X408" i="4"/>
  <c r="W408" i="4"/>
  <c r="V408" i="4"/>
  <c r="U408" i="4"/>
  <c r="T408" i="4"/>
  <c r="AB407" i="4"/>
  <c r="AA407" i="4"/>
  <c r="Z407" i="4"/>
  <c r="Y407" i="4"/>
  <c r="X407" i="4"/>
  <c r="W407" i="4"/>
  <c r="V407" i="4"/>
  <c r="U407" i="4"/>
  <c r="T407" i="4"/>
  <c r="AB406" i="4"/>
  <c r="AA406" i="4"/>
  <c r="Z406" i="4"/>
  <c r="Y406" i="4"/>
  <c r="X406" i="4"/>
  <c r="W406" i="4"/>
  <c r="V406" i="4"/>
  <c r="U406" i="4"/>
  <c r="T406" i="4"/>
  <c r="AB405" i="4"/>
  <c r="AA405" i="4"/>
  <c r="Z405" i="4"/>
  <c r="Y405" i="4"/>
  <c r="X405" i="4"/>
  <c r="W405" i="4"/>
  <c r="V405" i="4"/>
  <c r="U405" i="4"/>
  <c r="T405" i="4"/>
  <c r="AB404" i="4"/>
  <c r="AA404" i="4"/>
  <c r="Z404" i="4"/>
  <c r="Y404" i="4"/>
  <c r="X404" i="4"/>
  <c r="W404" i="4"/>
  <c r="V404" i="4"/>
  <c r="U404" i="4"/>
  <c r="T404" i="4"/>
  <c r="AB403" i="4"/>
  <c r="AA403" i="4"/>
  <c r="Z403" i="4"/>
  <c r="Y403" i="4"/>
  <c r="X403" i="4"/>
  <c r="W403" i="4"/>
  <c r="V403" i="4"/>
  <c r="U403" i="4"/>
  <c r="T403" i="4"/>
  <c r="AB402" i="4"/>
  <c r="AA402" i="4"/>
  <c r="Z402" i="4"/>
  <c r="Y402" i="4"/>
  <c r="X402" i="4"/>
  <c r="W402" i="4"/>
  <c r="V402" i="4"/>
  <c r="U402" i="4"/>
  <c r="T402" i="4"/>
  <c r="AB401" i="4"/>
  <c r="AA401" i="4"/>
  <c r="Z401" i="4"/>
  <c r="Y401" i="4"/>
  <c r="X401" i="4"/>
  <c r="W401" i="4"/>
  <c r="V401" i="4"/>
  <c r="U401" i="4"/>
  <c r="T401" i="4"/>
  <c r="AB400" i="4"/>
  <c r="AA400" i="4"/>
  <c r="Z400" i="4"/>
  <c r="Y400" i="4"/>
  <c r="X400" i="4"/>
  <c r="W400" i="4"/>
  <c r="V400" i="4"/>
  <c r="U400" i="4"/>
  <c r="T400" i="4"/>
  <c r="AB399" i="4"/>
  <c r="AA399" i="4"/>
  <c r="Z399" i="4"/>
  <c r="Y399" i="4"/>
  <c r="X399" i="4"/>
  <c r="W399" i="4"/>
  <c r="V399" i="4"/>
  <c r="U399" i="4"/>
  <c r="T399" i="4"/>
  <c r="AB398" i="4"/>
  <c r="AA398" i="4"/>
  <c r="Z398" i="4"/>
  <c r="Y398" i="4"/>
  <c r="X398" i="4"/>
  <c r="W398" i="4"/>
  <c r="V398" i="4"/>
  <c r="U398" i="4"/>
  <c r="T398" i="4"/>
  <c r="AB397" i="4"/>
  <c r="AA397" i="4"/>
  <c r="Z397" i="4"/>
  <c r="Y397" i="4"/>
  <c r="X397" i="4"/>
  <c r="W397" i="4"/>
  <c r="V397" i="4"/>
  <c r="U397" i="4"/>
  <c r="T397" i="4"/>
  <c r="AB396" i="4"/>
  <c r="AA396" i="4"/>
  <c r="Z396" i="4"/>
  <c r="Y396" i="4"/>
  <c r="X396" i="4"/>
  <c r="W396" i="4"/>
  <c r="V396" i="4"/>
  <c r="U396" i="4"/>
  <c r="T396" i="4"/>
  <c r="AB395" i="4"/>
  <c r="AA395" i="4"/>
  <c r="Z395" i="4"/>
  <c r="Y395" i="4"/>
  <c r="X395" i="4"/>
  <c r="W395" i="4"/>
  <c r="V395" i="4"/>
  <c r="U395" i="4"/>
  <c r="T395" i="4"/>
  <c r="AB394" i="4"/>
  <c r="AA394" i="4"/>
  <c r="Z394" i="4"/>
  <c r="Y394" i="4"/>
  <c r="X394" i="4"/>
  <c r="W394" i="4"/>
  <c r="V394" i="4"/>
  <c r="U394" i="4"/>
  <c r="T394" i="4"/>
  <c r="AB393" i="4"/>
  <c r="AA393" i="4"/>
  <c r="Z393" i="4"/>
  <c r="Y393" i="4"/>
  <c r="X393" i="4"/>
  <c r="W393" i="4"/>
  <c r="V393" i="4"/>
  <c r="U393" i="4"/>
  <c r="T393" i="4"/>
  <c r="AB392" i="4"/>
  <c r="AA392" i="4"/>
  <c r="Z392" i="4"/>
  <c r="Y392" i="4"/>
  <c r="X392" i="4"/>
  <c r="W392" i="4"/>
  <c r="V392" i="4"/>
  <c r="U392" i="4"/>
  <c r="T392" i="4"/>
  <c r="AB391" i="4"/>
  <c r="AA391" i="4"/>
  <c r="Z391" i="4"/>
  <c r="Y391" i="4"/>
  <c r="X391" i="4"/>
  <c r="W391" i="4"/>
  <c r="V391" i="4"/>
  <c r="U391" i="4"/>
  <c r="T391" i="4"/>
  <c r="AB390" i="4"/>
  <c r="AA390" i="4"/>
  <c r="Z390" i="4"/>
  <c r="Y390" i="4"/>
  <c r="X390" i="4"/>
  <c r="W390" i="4"/>
  <c r="V390" i="4"/>
  <c r="U390" i="4"/>
  <c r="T390" i="4"/>
  <c r="AB389" i="4"/>
  <c r="AA389" i="4"/>
  <c r="Z389" i="4"/>
  <c r="Y389" i="4"/>
  <c r="X389" i="4"/>
  <c r="W389" i="4"/>
  <c r="V389" i="4"/>
  <c r="U389" i="4"/>
  <c r="T389" i="4"/>
  <c r="AB388" i="4"/>
  <c r="AA388" i="4"/>
  <c r="Z388" i="4"/>
  <c r="Y388" i="4"/>
  <c r="X388" i="4"/>
  <c r="W388" i="4"/>
  <c r="V388" i="4"/>
  <c r="U388" i="4"/>
  <c r="T388" i="4"/>
  <c r="AB387" i="4"/>
  <c r="AA387" i="4"/>
  <c r="Z387" i="4"/>
  <c r="Y387" i="4"/>
  <c r="X387" i="4"/>
  <c r="W387" i="4"/>
  <c r="V387" i="4"/>
  <c r="U387" i="4"/>
  <c r="T387" i="4"/>
  <c r="AB386" i="4"/>
  <c r="AA386" i="4"/>
  <c r="Z386" i="4"/>
  <c r="Y386" i="4"/>
  <c r="X386" i="4"/>
  <c r="W386" i="4"/>
  <c r="V386" i="4"/>
  <c r="U386" i="4"/>
  <c r="T386" i="4"/>
  <c r="AB385" i="4"/>
  <c r="AA385" i="4"/>
  <c r="Z385" i="4"/>
  <c r="Y385" i="4"/>
  <c r="X385" i="4"/>
  <c r="W385" i="4"/>
  <c r="V385" i="4"/>
  <c r="U385" i="4"/>
  <c r="T385" i="4"/>
  <c r="AB384" i="4"/>
  <c r="AA384" i="4"/>
  <c r="Z384" i="4"/>
  <c r="Y384" i="4"/>
  <c r="X384" i="4"/>
  <c r="W384" i="4"/>
  <c r="V384" i="4"/>
  <c r="U384" i="4"/>
  <c r="T384" i="4"/>
  <c r="AB383" i="4"/>
  <c r="AA383" i="4"/>
  <c r="Z383" i="4"/>
  <c r="Y383" i="4"/>
  <c r="X383" i="4"/>
  <c r="W383" i="4"/>
  <c r="V383" i="4"/>
  <c r="U383" i="4"/>
  <c r="T383" i="4"/>
  <c r="AB382" i="4"/>
  <c r="AA382" i="4"/>
  <c r="Z382" i="4"/>
  <c r="Y382" i="4"/>
  <c r="X382" i="4"/>
  <c r="W382" i="4"/>
  <c r="V382" i="4"/>
  <c r="U382" i="4"/>
  <c r="T382" i="4"/>
  <c r="AB381" i="4"/>
  <c r="AA381" i="4"/>
  <c r="Z381" i="4"/>
  <c r="Y381" i="4"/>
  <c r="X381" i="4"/>
  <c r="W381" i="4"/>
  <c r="V381" i="4"/>
  <c r="U381" i="4"/>
  <c r="T381" i="4"/>
  <c r="AB380" i="4"/>
  <c r="AA380" i="4"/>
  <c r="Z380" i="4"/>
  <c r="Y380" i="4"/>
  <c r="X380" i="4"/>
  <c r="W380" i="4"/>
  <c r="V380" i="4"/>
  <c r="U380" i="4"/>
  <c r="T380" i="4"/>
  <c r="AB379" i="4"/>
  <c r="AA379" i="4"/>
  <c r="Z379" i="4"/>
  <c r="Y379" i="4"/>
  <c r="X379" i="4"/>
  <c r="W379" i="4"/>
  <c r="V379" i="4"/>
  <c r="U379" i="4"/>
  <c r="T379" i="4"/>
  <c r="AB378" i="4"/>
  <c r="AA378" i="4"/>
  <c r="Z378" i="4"/>
  <c r="Y378" i="4"/>
  <c r="X378" i="4"/>
  <c r="W378" i="4"/>
  <c r="V378" i="4"/>
  <c r="U378" i="4"/>
  <c r="T378" i="4"/>
  <c r="AB377" i="4"/>
  <c r="AA377" i="4"/>
  <c r="Z377" i="4"/>
  <c r="Y377" i="4"/>
  <c r="X377" i="4"/>
  <c r="W377" i="4"/>
  <c r="V377" i="4"/>
  <c r="U377" i="4"/>
  <c r="T377" i="4"/>
  <c r="AB376" i="4"/>
  <c r="AA376" i="4"/>
  <c r="Z376" i="4"/>
  <c r="Y376" i="4"/>
  <c r="X376" i="4"/>
  <c r="W376" i="4"/>
  <c r="V376" i="4"/>
  <c r="U376" i="4"/>
  <c r="T376" i="4"/>
  <c r="AB375" i="4"/>
  <c r="AA375" i="4"/>
  <c r="Z375" i="4"/>
  <c r="Y375" i="4"/>
  <c r="X375" i="4"/>
  <c r="W375" i="4"/>
  <c r="V375" i="4"/>
  <c r="U375" i="4"/>
  <c r="T375" i="4"/>
  <c r="AB374" i="4"/>
  <c r="AA374" i="4"/>
  <c r="Z374" i="4"/>
  <c r="Y374" i="4"/>
  <c r="X374" i="4"/>
  <c r="W374" i="4"/>
  <c r="V374" i="4"/>
  <c r="U374" i="4"/>
  <c r="T374" i="4"/>
  <c r="AB373" i="4"/>
  <c r="AA373" i="4"/>
  <c r="Z373" i="4"/>
  <c r="Y373" i="4"/>
  <c r="X373" i="4"/>
  <c r="W373" i="4"/>
  <c r="V373" i="4"/>
  <c r="U373" i="4"/>
  <c r="T373" i="4"/>
  <c r="AB372" i="4"/>
  <c r="AA372" i="4"/>
  <c r="Z372" i="4"/>
  <c r="Y372" i="4"/>
  <c r="X372" i="4"/>
  <c r="W372" i="4"/>
  <c r="V372" i="4"/>
  <c r="U372" i="4"/>
  <c r="T372" i="4"/>
  <c r="AB371" i="4"/>
  <c r="AA371" i="4"/>
  <c r="Z371" i="4"/>
  <c r="Y371" i="4"/>
  <c r="X371" i="4"/>
  <c r="W371" i="4"/>
  <c r="V371" i="4"/>
  <c r="U371" i="4"/>
  <c r="T371" i="4"/>
  <c r="AB370" i="4"/>
  <c r="AA370" i="4"/>
  <c r="Z370" i="4"/>
  <c r="Y370" i="4"/>
  <c r="X370" i="4"/>
  <c r="W370" i="4"/>
  <c r="V370" i="4"/>
  <c r="U370" i="4"/>
  <c r="T370" i="4"/>
  <c r="AB369" i="4"/>
  <c r="AA369" i="4"/>
  <c r="Z369" i="4"/>
  <c r="Y369" i="4"/>
  <c r="X369" i="4"/>
  <c r="W369" i="4"/>
  <c r="V369" i="4"/>
  <c r="U369" i="4"/>
  <c r="T369" i="4"/>
  <c r="AB368" i="4"/>
  <c r="AA368" i="4"/>
  <c r="Z368" i="4"/>
  <c r="Y368" i="4"/>
  <c r="X368" i="4"/>
  <c r="W368" i="4"/>
  <c r="V368" i="4"/>
  <c r="U368" i="4"/>
  <c r="T368" i="4"/>
  <c r="AB367" i="4"/>
  <c r="AA367" i="4"/>
  <c r="Z367" i="4"/>
  <c r="Y367" i="4"/>
  <c r="X367" i="4"/>
  <c r="W367" i="4"/>
  <c r="V367" i="4"/>
  <c r="U367" i="4"/>
  <c r="T367" i="4"/>
  <c r="AB366" i="4"/>
  <c r="AA366" i="4"/>
  <c r="Z366" i="4"/>
  <c r="Y366" i="4"/>
  <c r="X366" i="4"/>
  <c r="W366" i="4"/>
  <c r="V366" i="4"/>
  <c r="U366" i="4"/>
  <c r="T366" i="4"/>
  <c r="AB365" i="4"/>
  <c r="AA365" i="4"/>
  <c r="Z365" i="4"/>
  <c r="Y365" i="4"/>
  <c r="X365" i="4"/>
  <c r="W365" i="4"/>
  <c r="V365" i="4"/>
  <c r="U365" i="4"/>
  <c r="T365" i="4"/>
  <c r="AB364" i="4"/>
  <c r="AA364" i="4"/>
  <c r="Z364" i="4"/>
  <c r="Y364" i="4"/>
  <c r="X364" i="4"/>
  <c r="W364" i="4"/>
  <c r="V364" i="4"/>
  <c r="U364" i="4"/>
  <c r="T364" i="4"/>
  <c r="AB363" i="4"/>
  <c r="AA363" i="4"/>
  <c r="Z363" i="4"/>
  <c r="Y363" i="4"/>
  <c r="X363" i="4"/>
  <c r="W363" i="4"/>
  <c r="V363" i="4"/>
  <c r="U363" i="4"/>
  <c r="T363" i="4"/>
  <c r="AB362" i="4"/>
  <c r="AA362" i="4"/>
  <c r="Z362" i="4"/>
  <c r="Y362" i="4"/>
  <c r="X362" i="4"/>
  <c r="W362" i="4"/>
  <c r="V362" i="4"/>
  <c r="U362" i="4"/>
  <c r="T362" i="4"/>
  <c r="AB361" i="4"/>
  <c r="AA361" i="4"/>
  <c r="Z361" i="4"/>
  <c r="Y361" i="4"/>
  <c r="X361" i="4"/>
  <c r="W361" i="4"/>
  <c r="V361" i="4"/>
  <c r="U361" i="4"/>
  <c r="T361" i="4"/>
  <c r="AB360" i="4"/>
  <c r="AA360" i="4"/>
  <c r="Z360" i="4"/>
  <c r="Y360" i="4"/>
  <c r="X360" i="4"/>
  <c r="W360" i="4"/>
  <c r="V360" i="4"/>
  <c r="U360" i="4"/>
  <c r="T360" i="4"/>
  <c r="AB359" i="4"/>
  <c r="AA359" i="4"/>
  <c r="Z359" i="4"/>
  <c r="Y359" i="4"/>
  <c r="X359" i="4"/>
  <c r="W359" i="4"/>
  <c r="V359" i="4"/>
  <c r="U359" i="4"/>
  <c r="T359" i="4"/>
  <c r="AB358" i="4"/>
  <c r="AA358" i="4"/>
  <c r="Z358" i="4"/>
  <c r="Y358" i="4"/>
  <c r="X358" i="4"/>
  <c r="W358" i="4"/>
  <c r="V358" i="4"/>
  <c r="U358" i="4"/>
  <c r="T358" i="4"/>
  <c r="AB357" i="4"/>
  <c r="AA357" i="4"/>
  <c r="Z357" i="4"/>
  <c r="Y357" i="4"/>
  <c r="X357" i="4"/>
  <c r="W357" i="4"/>
  <c r="V357" i="4"/>
  <c r="U357" i="4"/>
  <c r="T357" i="4"/>
  <c r="AB356" i="4"/>
  <c r="AA356" i="4"/>
  <c r="Z356" i="4"/>
  <c r="Y356" i="4"/>
  <c r="X356" i="4"/>
  <c r="W356" i="4"/>
  <c r="V356" i="4"/>
  <c r="U356" i="4"/>
  <c r="T356" i="4"/>
  <c r="AB355" i="4"/>
  <c r="AA355" i="4"/>
  <c r="Z355" i="4"/>
  <c r="Y355" i="4"/>
  <c r="X355" i="4"/>
  <c r="W355" i="4"/>
  <c r="V355" i="4"/>
  <c r="U355" i="4"/>
  <c r="T355" i="4"/>
  <c r="AB354" i="4"/>
  <c r="AA354" i="4"/>
  <c r="Z354" i="4"/>
  <c r="Y354" i="4"/>
  <c r="X354" i="4"/>
  <c r="W354" i="4"/>
  <c r="V354" i="4"/>
  <c r="U354" i="4"/>
  <c r="T354" i="4"/>
  <c r="AB353" i="4"/>
  <c r="AA353" i="4"/>
  <c r="Z353" i="4"/>
  <c r="Y353" i="4"/>
  <c r="X353" i="4"/>
  <c r="W353" i="4"/>
  <c r="V353" i="4"/>
  <c r="U353" i="4"/>
  <c r="T353" i="4"/>
  <c r="AB352" i="4"/>
  <c r="AA352" i="4"/>
  <c r="Z352" i="4"/>
  <c r="Y352" i="4"/>
  <c r="X352" i="4"/>
  <c r="W352" i="4"/>
  <c r="V352" i="4"/>
  <c r="U352" i="4"/>
  <c r="T352" i="4"/>
  <c r="AB351" i="4"/>
  <c r="AA351" i="4"/>
  <c r="Z351" i="4"/>
  <c r="Y351" i="4"/>
  <c r="X351" i="4"/>
  <c r="W351" i="4"/>
  <c r="V351" i="4"/>
  <c r="U351" i="4"/>
  <c r="T351" i="4"/>
  <c r="AB350" i="4"/>
  <c r="AA350" i="4"/>
  <c r="Z350" i="4"/>
  <c r="Y350" i="4"/>
  <c r="X350" i="4"/>
  <c r="W350" i="4"/>
  <c r="V350" i="4"/>
  <c r="U350" i="4"/>
  <c r="T350" i="4"/>
  <c r="AB349" i="4"/>
  <c r="AA349" i="4"/>
  <c r="Z349" i="4"/>
  <c r="Y349" i="4"/>
  <c r="X349" i="4"/>
  <c r="W349" i="4"/>
  <c r="V349" i="4"/>
  <c r="U349" i="4"/>
  <c r="T349" i="4"/>
  <c r="AB348" i="4"/>
  <c r="AA348" i="4"/>
  <c r="Z348" i="4"/>
  <c r="Y348" i="4"/>
  <c r="X348" i="4"/>
  <c r="W348" i="4"/>
  <c r="V348" i="4"/>
  <c r="U348" i="4"/>
  <c r="T348" i="4"/>
  <c r="AB347" i="4"/>
  <c r="AA347" i="4"/>
  <c r="Z347" i="4"/>
  <c r="Y347" i="4"/>
  <c r="X347" i="4"/>
  <c r="W347" i="4"/>
  <c r="V347" i="4"/>
  <c r="U347" i="4"/>
  <c r="T347" i="4"/>
  <c r="AB346" i="4"/>
  <c r="AA346" i="4"/>
  <c r="Z346" i="4"/>
  <c r="Y346" i="4"/>
  <c r="X346" i="4"/>
  <c r="W346" i="4"/>
  <c r="V346" i="4"/>
  <c r="U346" i="4"/>
  <c r="T346" i="4"/>
  <c r="AB345" i="4"/>
  <c r="AA345" i="4"/>
  <c r="Z345" i="4"/>
  <c r="Y345" i="4"/>
  <c r="X345" i="4"/>
  <c r="W345" i="4"/>
  <c r="V345" i="4"/>
  <c r="U345" i="4"/>
  <c r="T345" i="4"/>
  <c r="AB344" i="4"/>
  <c r="AA344" i="4"/>
  <c r="Z344" i="4"/>
  <c r="Y344" i="4"/>
  <c r="X344" i="4"/>
  <c r="W344" i="4"/>
  <c r="V344" i="4"/>
  <c r="U344" i="4"/>
  <c r="T344" i="4"/>
  <c r="AB343" i="4"/>
  <c r="AA343" i="4"/>
  <c r="Z343" i="4"/>
  <c r="Y343" i="4"/>
  <c r="X343" i="4"/>
  <c r="W343" i="4"/>
  <c r="V343" i="4"/>
  <c r="U343" i="4"/>
  <c r="T343" i="4"/>
  <c r="AB342" i="4"/>
  <c r="AA342" i="4"/>
  <c r="Z342" i="4"/>
  <c r="Y342" i="4"/>
  <c r="X342" i="4"/>
  <c r="W342" i="4"/>
  <c r="V342" i="4"/>
  <c r="U342" i="4"/>
  <c r="T342" i="4"/>
  <c r="AB341" i="4"/>
  <c r="AA341" i="4"/>
  <c r="Z341" i="4"/>
  <c r="Y341" i="4"/>
  <c r="X341" i="4"/>
  <c r="W341" i="4"/>
  <c r="V341" i="4"/>
  <c r="U341" i="4"/>
  <c r="T341" i="4"/>
  <c r="AB340" i="4"/>
  <c r="AA340" i="4"/>
  <c r="Z340" i="4"/>
  <c r="Y340" i="4"/>
  <c r="X340" i="4"/>
  <c r="W340" i="4"/>
  <c r="V340" i="4"/>
  <c r="U340" i="4"/>
  <c r="T340" i="4"/>
  <c r="AB339" i="4"/>
  <c r="AA339" i="4"/>
  <c r="Z339" i="4"/>
  <c r="Y339" i="4"/>
  <c r="X339" i="4"/>
  <c r="W339" i="4"/>
  <c r="V339" i="4"/>
  <c r="U339" i="4"/>
  <c r="T339" i="4"/>
  <c r="AB338" i="4"/>
  <c r="AA338" i="4"/>
  <c r="Z338" i="4"/>
  <c r="Y338" i="4"/>
  <c r="X338" i="4"/>
  <c r="W338" i="4"/>
  <c r="V338" i="4"/>
  <c r="U338" i="4"/>
  <c r="T338" i="4"/>
  <c r="AB337" i="4"/>
  <c r="AA337" i="4"/>
  <c r="Z337" i="4"/>
  <c r="Y337" i="4"/>
  <c r="X337" i="4"/>
  <c r="W337" i="4"/>
  <c r="V337" i="4"/>
  <c r="U337" i="4"/>
  <c r="T337" i="4"/>
  <c r="AB336" i="4"/>
  <c r="AA336" i="4"/>
  <c r="Z336" i="4"/>
  <c r="Y336" i="4"/>
  <c r="X336" i="4"/>
  <c r="W336" i="4"/>
  <c r="V336" i="4"/>
  <c r="U336" i="4"/>
  <c r="T336" i="4"/>
  <c r="AB335" i="4"/>
  <c r="AA335" i="4"/>
  <c r="Z335" i="4"/>
  <c r="Y335" i="4"/>
  <c r="X335" i="4"/>
  <c r="W335" i="4"/>
  <c r="V335" i="4"/>
  <c r="U335" i="4"/>
  <c r="T335" i="4"/>
  <c r="AB334" i="4"/>
  <c r="AA334" i="4"/>
  <c r="Z334" i="4"/>
  <c r="Y334" i="4"/>
  <c r="X334" i="4"/>
  <c r="W334" i="4"/>
  <c r="V334" i="4"/>
  <c r="U334" i="4"/>
  <c r="T334" i="4"/>
  <c r="AB333" i="4"/>
  <c r="AA333" i="4"/>
  <c r="Z333" i="4"/>
  <c r="Y333" i="4"/>
  <c r="X333" i="4"/>
  <c r="W333" i="4"/>
  <c r="V333" i="4"/>
  <c r="U333" i="4"/>
  <c r="T333" i="4"/>
  <c r="AB332" i="4"/>
  <c r="AA332" i="4"/>
  <c r="Z332" i="4"/>
  <c r="Y332" i="4"/>
  <c r="X332" i="4"/>
  <c r="W332" i="4"/>
  <c r="V332" i="4"/>
  <c r="U332" i="4"/>
  <c r="T332" i="4"/>
  <c r="AB331" i="4"/>
  <c r="AA331" i="4"/>
  <c r="Z331" i="4"/>
  <c r="Y331" i="4"/>
  <c r="X331" i="4"/>
  <c r="W331" i="4"/>
  <c r="V331" i="4"/>
  <c r="U331" i="4"/>
  <c r="T331" i="4"/>
  <c r="AB330" i="4"/>
  <c r="AA330" i="4"/>
  <c r="Z330" i="4"/>
  <c r="Y330" i="4"/>
  <c r="X330" i="4"/>
  <c r="W330" i="4"/>
  <c r="V330" i="4"/>
  <c r="U330" i="4"/>
  <c r="T330" i="4"/>
  <c r="AB329" i="4"/>
  <c r="AA329" i="4"/>
  <c r="Z329" i="4"/>
  <c r="Y329" i="4"/>
  <c r="X329" i="4"/>
  <c r="W329" i="4"/>
  <c r="V329" i="4"/>
  <c r="U329" i="4"/>
  <c r="T329" i="4"/>
  <c r="AB328" i="4"/>
  <c r="AA328" i="4"/>
  <c r="Z328" i="4"/>
  <c r="Y328" i="4"/>
  <c r="X328" i="4"/>
  <c r="W328" i="4"/>
  <c r="V328" i="4"/>
  <c r="U328" i="4"/>
  <c r="T328" i="4"/>
  <c r="AB327" i="4"/>
  <c r="AA327" i="4"/>
  <c r="Z327" i="4"/>
  <c r="Y327" i="4"/>
  <c r="X327" i="4"/>
  <c r="W327" i="4"/>
  <c r="V327" i="4"/>
  <c r="U327" i="4"/>
  <c r="T327" i="4"/>
  <c r="AB326" i="4"/>
  <c r="AA326" i="4"/>
  <c r="Z326" i="4"/>
  <c r="Y326" i="4"/>
  <c r="X326" i="4"/>
  <c r="W326" i="4"/>
  <c r="V326" i="4"/>
  <c r="U326" i="4"/>
  <c r="T326" i="4"/>
  <c r="AB325" i="4"/>
  <c r="AA325" i="4"/>
  <c r="Z325" i="4"/>
  <c r="Y325" i="4"/>
  <c r="X325" i="4"/>
  <c r="W325" i="4"/>
  <c r="V325" i="4"/>
  <c r="U325" i="4"/>
  <c r="T325" i="4"/>
  <c r="AB324" i="4"/>
  <c r="AA324" i="4"/>
  <c r="Z324" i="4"/>
  <c r="Y324" i="4"/>
  <c r="X324" i="4"/>
  <c r="W324" i="4"/>
  <c r="V324" i="4"/>
  <c r="U324" i="4"/>
  <c r="T324" i="4"/>
  <c r="AB323" i="4"/>
  <c r="AA323" i="4"/>
  <c r="Z323" i="4"/>
  <c r="Y323" i="4"/>
  <c r="X323" i="4"/>
  <c r="W323" i="4"/>
  <c r="V323" i="4"/>
  <c r="U323" i="4"/>
  <c r="T323" i="4"/>
  <c r="AB322" i="4"/>
  <c r="AA322" i="4"/>
  <c r="Z322" i="4"/>
  <c r="Y322" i="4"/>
  <c r="X322" i="4"/>
  <c r="W322" i="4"/>
  <c r="V322" i="4"/>
  <c r="U322" i="4"/>
  <c r="T322" i="4"/>
  <c r="AB321" i="4"/>
  <c r="AA321" i="4"/>
  <c r="Z321" i="4"/>
  <c r="Y321" i="4"/>
  <c r="X321" i="4"/>
  <c r="W321" i="4"/>
  <c r="V321" i="4"/>
  <c r="U321" i="4"/>
  <c r="T321" i="4"/>
  <c r="AB320" i="4"/>
  <c r="AA320" i="4"/>
  <c r="Z320" i="4"/>
  <c r="Y320" i="4"/>
  <c r="X320" i="4"/>
  <c r="W320" i="4"/>
  <c r="V320" i="4"/>
  <c r="U320" i="4"/>
  <c r="T320" i="4"/>
  <c r="AB319" i="4"/>
  <c r="AA319" i="4"/>
  <c r="Z319" i="4"/>
  <c r="Y319" i="4"/>
  <c r="X319" i="4"/>
  <c r="W319" i="4"/>
  <c r="V319" i="4"/>
  <c r="U319" i="4"/>
  <c r="T319" i="4"/>
  <c r="AB318" i="4"/>
  <c r="AA318" i="4"/>
  <c r="Z318" i="4"/>
  <c r="Y318" i="4"/>
  <c r="X318" i="4"/>
  <c r="W318" i="4"/>
  <c r="V318" i="4"/>
  <c r="U318" i="4"/>
  <c r="T318" i="4"/>
  <c r="AB317" i="4"/>
  <c r="AA317" i="4"/>
  <c r="Z317" i="4"/>
  <c r="Y317" i="4"/>
  <c r="X317" i="4"/>
  <c r="W317" i="4"/>
  <c r="V317" i="4"/>
  <c r="U317" i="4"/>
  <c r="T317" i="4"/>
  <c r="AB316" i="4"/>
  <c r="AA316" i="4"/>
  <c r="Z316" i="4"/>
  <c r="Y316" i="4"/>
  <c r="X316" i="4"/>
  <c r="W316" i="4"/>
  <c r="V316" i="4"/>
  <c r="U316" i="4"/>
  <c r="T316" i="4"/>
  <c r="AB315" i="4"/>
  <c r="AA315" i="4"/>
  <c r="Z315" i="4"/>
  <c r="Y315" i="4"/>
  <c r="X315" i="4"/>
  <c r="W315" i="4"/>
  <c r="V315" i="4"/>
  <c r="U315" i="4"/>
  <c r="T315" i="4"/>
  <c r="AB314" i="4"/>
  <c r="AA314" i="4"/>
  <c r="Z314" i="4"/>
  <c r="Y314" i="4"/>
  <c r="X314" i="4"/>
  <c r="W314" i="4"/>
  <c r="V314" i="4"/>
  <c r="U314" i="4"/>
  <c r="T314" i="4"/>
  <c r="AB313" i="4"/>
  <c r="AA313" i="4"/>
  <c r="Z313" i="4"/>
  <c r="Y313" i="4"/>
  <c r="X313" i="4"/>
  <c r="W313" i="4"/>
  <c r="V313" i="4"/>
  <c r="U313" i="4"/>
  <c r="T313" i="4"/>
  <c r="AB312" i="4"/>
  <c r="AA312" i="4"/>
  <c r="Z312" i="4"/>
  <c r="Y312" i="4"/>
  <c r="X312" i="4"/>
  <c r="W312" i="4"/>
  <c r="V312" i="4"/>
  <c r="U312" i="4"/>
  <c r="T312" i="4"/>
  <c r="AB311" i="4"/>
  <c r="AA311" i="4"/>
  <c r="Z311" i="4"/>
  <c r="Y311" i="4"/>
  <c r="X311" i="4"/>
  <c r="W311" i="4"/>
  <c r="V311" i="4"/>
  <c r="U311" i="4"/>
  <c r="T311" i="4"/>
  <c r="AB310" i="4"/>
  <c r="AA310" i="4"/>
  <c r="Z310" i="4"/>
  <c r="Y310" i="4"/>
  <c r="X310" i="4"/>
  <c r="W310" i="4"/>
  <c r="V310" i="4"/>
  <c r="U310" i="4"/>
  <c r="T310" i="4"/>
  <c r="AB309" i="4"/>
  <c r="AA309" i="4"/>
  <c r="Z309" i="4"/>
  <c r="Y309" i="4"/>
  <c r="X309" i="4"/>
  <c r="W309" i="4"/>
  <c r="V309" i="4"/>
  <c r="U309" i="4"/>
  <c r="T309" i="4"/>
  <c r="AB308" i="4"/>
  <c r="AA308" i="4"/>
  <c r="Z308" i="4"/>
  <c r="Y308" i="4"/>
  <c r="X308" i="4"/>
  <c r="W308" i="4"/>
  <c r="V308" i="4"/>
  <c r="U308" i="4"/>
  <c r="T308" i="4"/>
  <c r="AB307" i="4"/>
  <c r="AA307" i="4"/>
  <c r="Z307" i="4"/>
  <c r="Y307" i="4"/>
  <c r="X307" i="4"/>
  <c r="W307" i="4"/>
  <c r="V307" i="4"/>
  <c r="U307" i="4"/>
  <c r="T307" i="4"/>
  <c r="AB306" i="4"/>
  <c r="AA306" i="4"/>
  <c r="Z306" i="4"/>
  <c r="Y306" i="4"/>
  <c r="X306" i="4"/>
  <c r="W306" i="4"/>
  <c r="V306" i="4"/>
  <c r="U306" i="4"/>
  <c r="T306" i="4"/>
  <c r="AB305" i="4"/>
  <c r="AA305" i="4"/>
  <c r="Z305" i="4"/>
  <c r="Y305" i="4"/>
  <c r="X305" i="4"/>
  <c r="W305" i="4"/>
  <c r="V305" i="4"/>
  <c r="U305" i="4"/>
  <c r="T305" i="4"/>
  <c r="AB304" i="4"/>
  <c r="AA304" i="4"/>
  <c r="Z304" i="4"/>
  <c r="Y304" i="4"/>
  <c r="X304" i="4"/>
  <c r="W304" i="4"/>
  <c r="V304" i="4"/>
  <c r="U304" i="4"/>
  <c r="T304" i="4"/>
  <c r="AB303" i="4"/>
  <c r="AA303" i="4"/>
  <c r="Z303" i="4"/>
  <c r="Y303" i="4"/>
  <c r="X303" i="4"/>
  <c r="W303" i="4"/>
  <c r="V303" i="4"/>
  <c r="U303" i="4"/>
  <c r="T303" i="4"/>
  <c r="AB302" i="4"/>
  <c r="AA302" i="4"/>
  <c r="Z302" i="4"/>
  <c r="Y302" i="4"/>
  <c r="X302" i="4"/>
  <c r="W302" i="4"/>
  <c r="V302" i="4"/>
  <c r="U302" i="4"/>
  <c r="T302" i="4"/>
  <c r="AB301" i="4"/>
  <c r="AA301" i="4"/>
  <c r="Z301" i="4"/>
  <c r="Y301" i="4"/>
  <c r="X301" i="4"/>
  <c r="W301" i="4"/>
  <c r="V301" i="4"/>
  <c r="U301" i="4"/>
  <c r="T301" i="4"/>
  <c r="AB300" i="4"/>
  <c r="AA300" i="4"/>
  <c r="Z300" i="4"/>
  <c r="Y300" i="4"/>
  <c r="X300" i="4"/>
  <c r="W300" i="4"/>
  <c r="V300" i="4"/>
  <c r="U300" i="4"/>
  <c r="T300" i="4"/>
  <c r="AB299" i="4"/>
  <c r="AA299" i="4"/>
  <c r="Z299" i="4"/>
  <c r="Y299" i="4"/>
  <c r="X299" i="4"/>
  <c r="W299" i="4"/>
  <c r="V299" i="4"/>
  <c r="U299" i="4"/>
  <c r="T299" i="4"/>
  <c r="AB298" i="4"/>
  <c r="AA298" i="4"/>
  <c r="Z298" i="4"/>
  <c r="Y298" i="4"/>
  <c r="X298" i="4"/>
  <c r="W298" i="4"/>
  <c r="V298" i="4"/>
  <c r="U298" i="4"/>
  <c r="T298" i="4"/>
  <c r="AB297" i="4"/>
  <c r="AA297" i="4"/>
  <c r="Z297" i="4"/>
  <c r="Y297" i="4"/>
  <c r="X297" i="4"/>
  <c r="W297" i="4"/>
  <c r="V297" i="4"/>
  <c r="U297" i="4"/>
  <c r="T297" i="4"/>
  <c r="AB296" i="4"/>
  <c r="AA296" i="4"/>
  <c r="Z296" i="4"/>
  <c r="Y296" i="4"/>
  <c r="X296" i="4"/>
  <c r="W296" i="4"/>
  <c r="V296" i="4"/>
  <c r="U296" i="4"/>
  <c r="T296" i="4"/>
  <c r="AB295" i="4"/>
  <c r="AA295" i="4"/>
  <c r="Z295" i="4"/>
  <c r="Y295" i="4"/>
  <c r="X295" i="4"/>
  <c r="W295" i="4"/>
  <c r="V295" i="4"/>
  <c r="U295" i="4"/>
  <c r="T295" i="4"/>
  <c r="AB294" i="4"/>
  <c r="AA294" i="4"/>
  <c r="Z294" i="4"/>
  <c r="Y294" i="4"/>
  <c r="X294" i="4"/>
  <c r="W294" i="4"/>
  <c r="V294" i="4"/>
  <c r="U294" i="4"/>
  <c r="T294" i="4"/>
  <c r="AB293" i="4"/>
  <c r="AA293" i="4"/>
  <c r="Z293" i="4"/>
  <c r="Y293" i="4"/>
  <c r="X293" i="4"/>
  <c r="W293" i="4"/>
  <c r="V293" i="4"/>
  <c r="U293" i="4"/>
  <c r="T293" i="4"/>
  <c r="AB292" i="4"/>
  <c r="AA292" i="4"/>
  <c r="Z292" i="4"/>
  <c r="Y292" i="4"/>
  <c r="X292" i="4"/>
  <c r="W292" i="4"/>
  <c r="V292" i="4"/>
  <c r="U292" i="4"/>
  <c r="T292" i="4"/>
  <c r="AB291" i="4"/>
  <c r="AA291" i="4"/>
  <c r="Z291" i="4"/>
  <c r="Y291" i="4"/>
  <c r="X291" i="4"/>
  <c r="W291" i="4"/>
  <c r="V291" i="4"/>
  <c r="U291" i="4"/>
  <c r="T291" i="4"/>
  <c r="AB290" i="4"/>
  <c r="AA290" i="4"/>
  <c r="Z290" i="4"/>
  <c r="Y290" i="4"/>
  <c r="X290" i="4"/>
  <c r="W290" i="4"/>
  <c r="V290" i="4"/>
  <c r="U290" i="4"/>
  <c r="T290" i="4"/>
  <c r="AB289" i="4"/>
  <c r="AA289" i="4"/>
  <c r="Z289" i="4"/>
  <c r="Y289" i="4"/>
  <c r="X289" i="4"/>
  <c r="W289" i="4"/>
  <c r="V289" i="4"/>
  <c r="U289" i="4"/>
  <c r="T289" i="4"/>
  <c r="AB288" i="4"/>
  <c r="AA288" i="4"/>
  <c r="Z288" i="4"/>
  <c r="Y288" i="4"/>
  <c r="X288" i="4"/>
  <c r="W288" i="4"/>
  <c r="V288" i="4"/>
  <c r="U288" i="4"/>
  <c r="T288" i="4"/>
  <c r="AB287" i="4"/>
  <c r="AA287" i="4"/>
  <c r="Z287" i="4"/>
  <c r="Y287" i="4"/>
  <c r="X287" i="4"/>
  <c r="W287" i="4"/>
  <c r="V287" i="4"/>
  <c r="U287" i="4"/>
  <c r="T287" i="4"/>
  <c r="AB286" i="4"/>
  <c r="AA286" i="4"/>
  <c r="Z286" i="4"/>
  <c r="Y286" i="4"/>
  <c r="X286" i="4"/>
  <c r="W286" i="4"/>
  <c r="V286" i="4"/>
  <c r="U286" i="4"/>
  <c r="T286" i="4"/>
  <c r="AB285" i="4"/>
  <c r="AA285" i="4"/>
  <c r="Z285" i="4"/>
  <c r="Y285" i="4"/>
  <c r="X285" i="4"/>
  <c r="W285" i="4"/>
  <c r="V285" i="4"/>
  <c r="U285" i="4"/>
  <c r="T285" i="4"/>
  <c r="AB284" i="4"/>
  <c r="AA284" i="4"/>
  <c r="Z284" i="4"/>
  <c r="Y284" i="4"/>
  <c r="X284" i="4"/>
  <c r="W284" i="4"/>
  <c r="V284" i="4"/>
  <c r="U284" i="4"/>
  <c r="T284" i="4"/>
  <c r="AB283" i="4"/>
  <c r="AA283" i="4"/>
  <c r="Z283" i="4"/>
  <c r="Y283" i="4"/>
  <c r="X283" i="4"/>
  <c r="W283" i="4"/>
  <c r="V283" i="4"/>
  <c r="U283" i="4"/>
  <c r="T283" i="4"/>
  <c r="AB282" i="4"/>
  <c r="AA282" i="4"/>
  <c r="Z282" i="4"/>
  <c r="Y282" i="4"/>
  <c r="X282" i="4"/>
  <c r="W282" i="4"/>
  <c r="V282" i="4"/>
  <c r="U282" i="4"/>
  <c r="T282" i="4"/>
  <c r="AB281" i="4"/>
  <c r="AA281" i="4"/>
  <c r="Z281" i="4"/>
  <c r="Y281" i="4"/>
  <c r="X281" i="4"/>
  <c r="W281" i="4"/>
  <c r="V281" i="4"/>
  <c r="U281" i="4"/>
  <c r="T281" i="4"/>
  <c r="AB280" i="4"/>
  <c r="AA280" i="4"/>
  <c r="Z280" i="4"/>
  <c r="Y280" i="4"/>
  <c r="X280" i="4"/>
  <c r="W280" i="4"/>
  <c r="V280" i="4"/>
  <c r="U280" i="4"/>
  <c r="T280" i="4"/>
  <c r="AB279" i="4"/>
  <c r="AA279" i="4"/>
  <c r="Z279" i="4"/>
  <c r="Y279" i="4"/>
  <c r="X279" i="4"/>
  <c r="W279" i="4"/>
  <c r="V279" i="4"/>
  <c r="U279" i="4"/>
  <c r="T279" i="4"/>
  <c r="AB278" i="4"/>
  <c r="AA278" i="4"/>
  <c r="Z278" i="4"/>
  <c r="Y278" i="4"/>
  <c r="X278" i="4"/>
  <c r="W278" i="4"/>
  <c r="V278" i="4"/>
  <c r="U278" i="4"/>
  <c r="T278" i="4"/>
  <c r="AB277" i="4"/>
  <c r="AA277" i="4"/>
  <c r="Z277" i="4"/>
  <c r="Y277" i="4"/>
  <c r="X277" i="4"/>
  <c r="W277" i="4"/>
  <c r="V277" i="4"/>
  <c r="U277" i="4"/>
  <c r="T277" i="4"/>
  <c r="AB276" i="4"/>
  <c r="AA276" i="4"/>
  <c r="Z276" i="4"/>
  <c r="Y276" i="4"/>
  <c r="X276" i="4"/>
  <c r="W276" i="4"/>
  <c r="V276" i="4"/>
  <c r="U276" i="4"/>
  <c r="T276" i="4"/>
  <c r="AB275" i="4"/>
  <c r="AA275" i="4"/>
  <c r="Z275" i="4"/>
  <c r="Y275" i="4"/>
  <c r="X275" i="4"/>
  <c r="W275" i="4"/>
  <c r="V275" i="4"/>
  <c r="U275" i="4"/>
  <c r="T275" i="4"/>
  <c r="AB274" i="4"/>
  <c r="AA274" i="4"/>
  <c r="Z274" i="4"/>
  <c r="Y274" i="4"/>
  <c r="X274" i="4"/>
  <c r="W274" i="4"/>
  <c r="V274" i="4"/>
  <c r="U274" i="4"/>
  <c r="T274" i="4"/>
  <c r="AB273" i="4"/>
  <c r="AA273" i="4"/>
  <c r="Z273" i="4"/>
  <c r="Y273" i="4"/>
  <c r="X273" i="4"/>
  <c r="W273" i="4"/>
  <c r="V273" i="4"/>
  <c r="U273" i="4"/>
  <c r="T273" i="4"/>
  <c r="AB272" i="4"/>
  <c r="AA272" i="4"/>
  <c r="Z272" i="4"/>
  <c r="Y272" i="4"/>
  <c r="X272" i="4"/>
  <c r="W272" i="4"/>
  <c r="V272" i="4"/>
  <c r="U272" i="4"/>
  <c r="T272" i="4"/>
  <c r="AB271" i="4"/>
  <c r="AA271" i="4"/>
  <c r="Z271" i="4"/>
  <c r="Y271" i="4"/>
  <c r="X271" i="4"/>
  <c r="W271" i="4"/>
  <c r="V271" i="4"/>
  <c r="U271" i="4"/>
  <c r="T271" i="4"/>
  <c r="AB270" i="4"/>
  <c r="AA270" i="4"/>
  <c r="Z270" i="4"/>
  <c r="Y270" i="4"/>
  <c r="X270" i="4"/>
  <c r="W270" i="4"/>
  <c r="V270" i="4"/>
  <c r="U270" i="4"/>
  <c r="T270" i="4"/>
  <c r="AB269" i="4"/>
  <c r="AA269" i="4"/>
  <c r="Z269" i="4"/>
  <c r="Y269" i="4"/>
  <c r="X269" i="4"/>
  <c r="W269" i="4"/>
  <c r="V269" i="4"/>
  <c r="U269" i="4"/>
  <c r="T269" i="4"/>
  <c r="AB268" i="4"/>
  <c r="AA268" i="4"/>
  <c r="Z268" i="4"/>
  <c r="Y268" i="4"/>
  <c r="X268" i="4"/>
  <c r="W268" i="4"/>
  <c r="V268" i="4"/>
  <c r="U268" i="4"/>
  <c r="T268" i="4"/>
  <c r="AB267" i="4"/>
  <c r="AA267" i="4"/>
  <c r="Z267" i="4"/>
  <c r="Y267" i="4"/>
  <c r="X267" i="4"/>
  <c r="W267" i="4"/>
  <c r="V267" i="4"/>
  <c r="U267" i="4"/>
  <c r="T267" i="4"/>
  <c r="AB266" i="4"/>
  <c r="AA266" i="4"/>
  <c r="Z266" i="4"/>
  <c r="Y266" i="4"/>
  <c r="X266" i="4"/>
  <c r="W266" i="4"/>
  <c r="V266" i="4"/>
  <c r="U266" i="4"/>
  <c r="T266" i="4"/>
  <c r="AB265" i="4"/>
  <c r="AA265" i="4"/>
  <c r="Z265" i="4"/>
  <c r="Y265" i="4"/>
  <c r="X265" i="4"/>
  <c r="W265" i="4"/>
  <c r="V265" i="4"/>
  <c r="U265" i="4"/>
  <c r="T265" i="4"/>
  <c r="AB264" i="4"/>
  <c r="AA264" i="4"/>
  <c r="Z264" i="4"/>
  <c r="Y264" i="4"/>
  <c r="X264" i="4"/>
  <c r="W264" i="4"/>
  <c r="V264" i="4"/>
  <c r="U264" i="4"/>
  <c r="T264" i="4"/>
  <c r="AB263" i="4"/>
  <c r="AA263" i="4"/>
  <c r="Z263" i="4"/>
  <c r="Y263" i="4"/>
  <c r="X263" i="4"/>
  <c r="W263" i="4"/>
  <c r="V263" i="4"/>
  <c r="U263" i="4"/>
  <c r="T263" i="4"/>
  <c r="AB262" i="4"/>
  <c r="AA262" i="4"/>
  <c r="Z262" i="4"/>
  <c r="Y262" i="4"/>
  <c r="X262" i="4"/>
  <c r="W262" i="4"/>
  <c r="V262" i="4"/>
  <c r="U262" i="4"/>
  <c r="T262" i="4"/>
  <c r="AB261" i="4"/>
  <c r="AA261" i="4"/>
  <c r="Z261" i="4"/>
  <c r="Y261" i="4"/>
  <c r="X261" i="4"/>
  <c r="W261" i="4"/>
  <c r="V261" i="4"/>
  <c r="U261" i="4"/>
  <c r="T261" i="4"/>
  <c r="AB260" i="4"/>
  <c r="AA260" i="4"/>
  <c r="Z260" i="4"/>
  <c r="Y260" i="4"/>
  <c r="X260" i="4"/>
  <c r="W260" i="4"/>
  <c r="V260" i="4"/>
  <c r="U260" i="4"/>
  <c r="T260" i="4"/>
  <c r="AB259" i="4"/>
  <c r="AA259" i="4"/>
  <c r="Z259" i="4"/>
  <c r="Y259" i="4"/>
  <c r="X259" i="4"/>
  <c r="W259" i="4"/>
  <c r="V259" i="4"/>
  <c r="U259" i="4"/>
  <c r="T259" i="4"/>
  <c r="AB258" i="4"/>
  <c r="AA258" i="4"/>
  <c r="Z258" i="4"/>
  <c r="Y258" i="4"/>
  <c r="X258" i="4"/>
  <c r="W258" i="4"/>
  <c r="V258" i="4"/>
  <c r="U258" i="4"/>
  <c r="T258" i="4"/>
  <c r="AB257" i="4"/>
  <c r="AA257" i="4"/>
  <c r="Z257" i="4"/>
  <c r="Y257" i="4"/>
  <c r="X257" i="4"/>
  <c r="W257" i="4"/>
  <c r="V257" i="4"/>
  <c r="U257" i="4"/>
  <c r="T257" i="4"/>
  <c r="AB256" i="4"/>
  <c r="AA256" i="4"/>
  <c r="Z256" i="4"/>
  <c r="Y256" i="4"/>
  <c r="X256" i="4"/>
  <c r="W256" i="4"/>
  <c r="V256" i="4"/>
  <c r="U256" i="4"/>
  <c r="T256" i="4"/>
  <c r="AB255" i="4"/>
  <c r="AA255" i="4"/>
  <c r="Z255" i="4"/>
  <c r="Y255" i="4"/>
  <c r="X255" i="4"/>
  <c r="W255" i="4"/>
  <c r="V255" i="4"/>
  <c r="U255" i="4"/>
  <c r="T255" i="4"/>
  <c r="AB254" i="4"/>
  <c r="AA254" i="4"/>
  <c r="Z254" i="4"/>
  <c r="Y254" i="4"/>
  <c r="X254" i="4"/>
  <c r="W254" i="4"/>
  <c r="V254" i="4"/>
  <c r="U254" i="4"/>
  <c r="T254" i="4"/>
  <c r="AB253" i="4"/>
  <c r="AA253" i="4"/>
  <c r="Z253" i="4"/>
  <c r="Y253" i="4"/>
  <c r="X253" i="4"/>
  <c r="W253" i="4"/>
  <c r="V253" i="4"/>
  <c r="U253" i="4"/>
  <c r="T253" i="4"/>
  <c r="AB252" i="4"/>
  <c r="AA252" i="4"/>
  <c r="Z252" i="4"/>
  <c r="Y252" i="4"/>
  <c r="X252" i="4"/>
  <c r="W252" i="4"/>
  <c r="V252" i="4"/>
  <c r="U252" i="4"/>
  <c r="T252" i="4"/>
  <c r="AB251" i="4"/>
  <c r="AA251" i="4"/>
  <c r="Z251" i="4"/>
  <c r="Y251" i="4"/>
  <c r="X251" i="4"/>
  <c r="W251" i="4"/>
  <c r="V251" i="4"/>
  <c r="U251" i="4"/>
  <c r="T251" i="4"/>
  <c r="AB250" i="4"/>
  <c r="AA250" i="4"/>
  <c r="Z250" i="4"/>
  <c r="Y250" i="4"/>
  <c r="X250" i="4"/>
  <c r="W250" i="4"/>
  <c r="V250" i="4"/>
  <c r="U250" i="4"/>
  <c r="T250" i="4"/>
  <c r="AB249" i="4"/>
  <c r="AA249" i="4"/>
  <c r="Z249" i="4"/>
  <c r="Y249" i="4"/>
  <c r="X249" i="4"/>
  <c r="W249" i="4"/>
  <c r="V249" i="4"/>
  <c r="U249" i="4"/>
  <c r="T249" i="4"/>
  <c r="AB248" i="4"/>
  <c r="AA248" i="4"/>
  <c r="Z248" i="4"/>
  <c r="Y248" i="4"/>
  <c r="X248" i="4"/>
  <c r="W248" i="4"/>
  <c r="V248" i="4"/>
  <c r="U248" i="4"/>
  <c r="T248" i="4"/>
  <c r="AB247" i="4"/>
  <c r="AA247" i="4"/>
  <c r="Z247" i="4"/>
  <c r="Y247" i="4"/>
  <c r="X247" i="4"/>
  <c r="W247" i="4"/>
  <c r="V247" i="4"/>
  <c r="U247" i="4"/>
  <c r="T247" i="4"/>
  <c r="AB246" i="4"/>
  <c r="AA246" i="4"/>
  <c r="Z246" i="4"/>
  <c r="Y246" i="4"/>
  <c r="X246" i="4"/>
  <c r="W246" i="4"/>
  <c r="V246" i="4"/>
  <c r="U246" i="4"/>
  <c r="T246" i="4"/>
  <c r="AB245" i="4"/>
  <c r="AA245" i="4"/>
  <c r="Z245" i="4"/>
  <c r="Y245" i="4"/>
  <c r="X245" i="4"/>
  <c r="W245" i="4"/>
  <c r="V245" i="4"/>
  <c r="U245" i="4"/>
  <c r="T245" i="4"/>
  <c r="AB244" i="4"/>
  <c r="AA244" i="4"/>
  <c r="Z244" i="4"/>
  <c r="Y244" i="4"/>
  <c r="X244" i="4"/>
  <c r="W244" i="4"/>
  <c r="V244" i="4"/>
  <c r="U244" i="4"/>
  <c r="T244" i="4"/>
  <c r="AB243" i="4"/>
  <c r="AA243" i="4"/>
  <c r="Z243" i="4"/>
  <c r="Y243" i="4"/>
  <c r="X243" i="4"/>
  <c r="W243" i="4"/>
  <c r="V243" i="4"/>
  <c r="U243" i="4"/>
  <c r="T243" i="4"/>
  <c r="AB242" i="4"/>
  <c r="AA242" i="4"/>
  <c r="Z242" i="4"/>
  <c r="Y242" i="4"/>
  <c r="X242" i="4"/>
  <c r="W242" i="4"/>
  <c r="V242" i="4"/>
  <c r="U242" i="4"/>
  <c r="T242" i="4"/>
  <c r="AB241" i="4"/>
  <c r="AA241" i="4"/>
  <c r="Z241" i="4"/>
  <c r="Y241" i="4"/>
  <c r="X241" i="4"/>
  <c r="W241" i="4"/>
  <c r="V241" i="4"/>
  <c r="U241" i="4"/>
  <c r="T241" i="4"/>
  <c r="AB240" i="4"/>
  <c r="AA240" i="4"/>
  <c r="Z240" i="4"/>
  <c r="Y240" i="4"/>
  <c r="X240" i="4"/>
  <c r="W240" i="4"/>
  <c r="V240" i="4"/>
  <c r="U240" i="4"/>
  <c r="T240" i="4"/>
  <c r="AB239" i="4"/>
  <c r="AA239" i="4"/>
  <c r="Z239" i="4"/>
  <c r="Y239" i="4"/>
  <c r="X239" i="4"/>
  <c r="W239" i="4"/>
  <c r="V239" i="4"/>
  <c r="U239" i="4"/>
  <c r="T239" i="4"/>
  <c r="AB238" i="4"/>
  <c r="AA238" i="4"/>
  <c r="Z238" i="4"/>
  <c r="Y238" i="4"/>
  <c r="X238" i="4"/>
  <c r="W238" i="4"/>
  <c r="V238" i="4"/>
  <c r="U238" i="4"/>
  <c r="T238" i="4"/>
  <c r="AB237" i="4"/>
  <c r="AA237" i="4"/>
  <c r="Z237" i="4"/>
  <c r="Y237" i="4"/>
  <c r="X237" i="4"/>
  <c r="W237" i="4"/>
  <c r="V237" i="4"/>
  <c r="U237" i="4"/>
  <c r="T237" i="4"/>
  <c r="AB236" i="4"/>
  <c r="AA236" i="4"/>
  <c r="Z236" i="4"/>
  <c r="Y236" i="4"/>
  <c r="X236" i="4"/>
  <c r="W236" i="4"/>
  <c r="V236" i="4"/>
  <c r="U236" i="4"/>
  <c r="T236" i="4"/>
  <c r="AB235" i="4"/>
  <c r="AA235" i="4"/>
  <c r="Z235" i="4"/>
  <c r="Y235" i="4"/>
  <c r="X235" i="4"/>
  <c r="W235" i="4"/>
  <c r="V235" i="4"/>
  <c r="U235" i="4"/>
  <c r="T235" i="4"/>
  <c r="AB234" i="4"/>
  <c r="AA234" i="4"/>
  <c r="Z234" i="4"/>
  <c r="Y234" i="4"/>
  <c r="X234" i="4"/>
  <c r="W234" i="4"/>
  <c r="V234" i="4"/>
  <c r="U234" i="4"/>
  <c r="T234" i="4"/>
  <c r="AB233" i="4"/>
  <c r="AA233" i="4"/>
  <c r="Z233" i="4"/>
  <c r="Y233" i="4"/>
  <c r="X233" i="4"/>
  <c r="W233" i="4"/>
  <c r="V233" i="4"/>
  <c r="U233" i="4"/>
  <c r="T233" i="4"/>
  <c r="AB232" i="4"/>
  <c r="AA232" i="4"/>
  <c r="Z232" i="4"/>
  <c r="Y232" i="4"/>
  <c r="X232" i="4"/>
  <c r="W232" i="4"/>
  <c r="V232" i="4"/>
  <c r="U232" i="4"/>
  <c r="T232" i="4"/>
  <c r="AB231" i="4"/>
  <c r="AA231" i="4"/>
  <c r="Z231" i="4"/>
  <c r="Y231" i="4"/>
  <c r="X231" i="4"/>
  <c r="W231" i="4"/>
  <c r="V231" i="4"/>
  <c r="U231" i="4"/>
  <c r="T231" i="4"/>
  <c r="AB230" i="4"/>
  <c r="AA230" i="4"/>
  <c r="Z230" i="4"/>
  <c r="Y230" i="4"/>
  <c r="X230" i="4"/>
  <c r="W230" i="4"/>
  <c r="V230" i="4"/>
  <c r="U230" i="4"/>
  <c r="T230" i="4"/>
  <c r="AB229" i="4"/>
  <c r="AA229" i="4"/>
  <c r="Z229" i="4"/>
  <c r="Y229" i="4"/>
  <c r="X229" i="4"/>
  <c r="W229" i="4"/>
  <c r="V229" i="4"/>
  <c r="U229" i="4"/>
  <c r="T229" i="4"/>
  <c r="AB228" i="4"/>
  <c r="AA228" i="4"/>
  <c r="Z228" i="4"/>
  <c r="Y228" i="4"/>
  <c r="X228" i="4"/>
  <c r="W228" i="4"/>
  <c r="V228" i="4"/>
  <c r="U228" i="4"/>
  <c r="T228" i="4"/>
  <c r="AB227" i="4"/>
  <c r="AA227" i="4"/>
  <c r="Z227" i="4"/>
  <c r="Y227" i="4"/>
  <c r="X227" i="4"/>
  <c r="W227" i="4"/>
  <c r="V227" i="4"/>
  <c r="U227" i="4"/>
  <c r="T227" i="4"/>
  <c r="AB226" i="4"/>
  <c r="AA226" i="4"/>
  <c r="Z226" i="4"/>
  <c r="Y226" i="4"/>
  <c r="X226" i="4"/>
  <c r="W226" i="4"/>
  <c r="V226" i="4"/>
  <c r="U226" i="4"/>
  <c r="T226" i="4"/>
  <c r="AB225" i="4"/>
  <c r="AA225" i="4"/>
  <c r="Z225" i="4"/>
  <c r="Y225" i="4"/>
  <c r="X225" i="4"/>
  <c r="W225" i="4"/>
  <c r="V225" i="4"/>
  <c r="U225" i="4"/>
  <c r="T225" i="4"/>
  <c r="AB224" i="4"/>
  <c r="AA224" i="4"/>
  <c r="Z224" i="4"/>
  <c r="Y224" i="4"/>
  <c r="X224" i="4"/>
  <c r="W224" i="4"/>
  <c r="V224" i="4"/>
  <c r="U224" i="4"/>
  <c r="T224" i="4"/>
  <c r="AB223" i="4"/>
  <c r="AA223" i="4"/>
  <c r="Z223" i="4"/>
  <c r="Y223" i="4"/>
  <c r="X223" i="4"/>
  <c r="W223" i="4"/>
  <c r="V223" i="4"/>
  <c r="U223" i="4"/>
  <c r="T223" i="4"/>
  <c r="AB222" i="4"/>
  <c r="AA222" i="4"/>
  <c r="Z222" i="4"/>
  <c r="Y222" i="4"/>
  <c r="X222" i="4"/>
  <c r="W222" i="4"/>
  <c r="V222" i="4"/>
  <c r="U222" i="4"/>
  <c r="T222" i="4"/>
  <c r="AB221" i="4"/>
  <c r="AA221" i="4"/>
  <c r="Z221" i="4"/>
  <c r="Y221" i="4"/>
  <c r="X221" i="4"/>
  <c r="W221" i="4"/>
  <c r="V221" i="4"/>
  <c r="U221" i="4"/>
  <c r="T221" i="4"/>
  <c r="AB220" i="4"/>
  <c r="AA220" i="4"/>
  <c r="Z220" i="4"/>
  <c r="Y220" i="4"/>
  <c r="X220" i="4"/>
  <c r="W220" i="4"/>
  <c r="V220" i="4"/>
  <c r="U220" i="4"/>
  <c r="T220" i="4"/>
  <c r="AB219" i="4"/>
  <c r="AA219" i="4"/>
  <c r="Z219" i="4"/>
  <c r="Y219" i="4"/>
  <c r="X219" i="4"/>
  <c r="W219" i="4"/>
  <c r="V219" i="4"/>
  <c r="U219" i="4"/>
  <c r="T219" i="4"/>
  <c r="AB218" i="4"/>
  <c r="AA218" i="4"/>
  <c r="Z218" i="4"/>
  <c r="Y218" i="4"/>
  <c r="X218" i="4"/>
  <c r="W218" i="4"/>
  <c r="V218" i="4"/>
  <c r="U218" i="4"/>
  <c r="T218" i="4"/>
  <c r="AB217" i="4"/>
  <c r="AA217" i="4"/>
  <c r="Z217" i="4"/>
  <c r="Y217" i="4"/>
  <c r="X217" i="4"/>
  <c r="W217" i="4"/>
  <c r="V217" i="4"/>
  <c r="U217" i="4"/>
  <c r="T217" i="4"/>
  <c r="AB216" i="4"/>
  <c r="AA216" i="4"/>
  <c r="Z216" i="4"/>
  <c r="Y216" i="4"/>
  <c r="X216" i="4"/>
  <c r="W216" i="4"/>
  <c r="V216" i="4"/>
  <c r="U216" i="4"/>
  <c r="T216" i="4"/>
  <c r="AB215" i="4"/>
  <c r="AA215" i="4"/>
  <c r="Z215" i="4"/>
  <c r="Y215" i="4"/>
  <c r="X215" i="4"/>
  <c r="W215" i="4"/>
  <c r="V215" i="4"/>
  <c r="U215" i="4"/>
  <c r="T215" i="4"/>
  <c r="AB214" i="4"/>
  <c r="AA214" i="4"/>
  <c r="Z214" i="4"/>
  <c r="Y214" i="4"/>
  <c r="X214" i="4"/>
  <c r="W214" i="4"/>
  <c r="V214" i="4"/>
  <c r="U214" i="4"/>
  <c r="T214" i="4"/>
  <c r="AB213" i="4"/>
  <c r="AA213" i="4"/>
  <c r="Z213" i="4"/>
  <c r="Y213" i="4"/>
  <c r="X213" i="4"/>
  <c r="W213" i="4"/>
  <c r="V213" i="4"/>
  <c r="U213" i="4"/>
  <c r="T213" i="4"/>
  <c r="AB212" i="4"/>
  <c r="AA212" i="4"/>
  <c r="Z212" i="4"/>
  <c r="Y212" i="4"/>
  <c r="X212" i="4"/>
  <c r="W212" i="4"/>
  <c r="V212" i="4"/>
  <c r="U212" i="4"/>
  <c r="T212" i="4"/>
  <c r="AB211" i="4"/>
  <c r="AA211" i="4"/>
  <c r="Z211" i="4"/>
  <c r="Y211" i="4"/>
  <c r="X211" i="4"/>
  <c r="W211" i="4"/>
  <c r="V211" i="4"/>
  <c r="U211" i="4"/>
  <c r="T211" i="4"/>
  <c r="AB210" i="4"/>
  <c r="AA210" i="4"/>
  <c r="Z210" i="4"/>
  <c r="Y210" i="4"/>
  <c r="X210" i="4"/>
  <c r="W210" i="4"/>
  <c r="V210" i="4"/>
  <c r="U210" i="4"/>
  <c r="T210" i="4"/>
  <c r="AB209" i="4"/>
  <c r="AA209" i="4"/>
  <c r="Z209" i="4"/>
  <c r="Y209" i="4"/>
  <c r="X209" i="4"/>
  <c r="W209" i="4"/>
  <c r="V209" i="4"/>
  <c r="U209" i="4"/>
  <c r="T209" i="4"/>
  <c r="AB208" i="4"/>
  <c r="AA208" i="4"/>
  <c r="Z208" i="4"/>
  <c r="Y208" i="4"/>
  <c r="X208" i="4"/>
  <c r="W208" i="4"/>
  <c r="V208" i="4"/>
  <c r="U208" i="4"/>
  <c r="T208" i="4"/>
  <c r="AB207" i="4"/>
  <c r="AA207" i="4"/>
  <c r="Z207" i="4"/>
  <c r="Y207" i="4"/>
  <c r="X207" i="4"/>
  <c r="W207" i="4"/>
  <c r="V207" i="4"/>
  <c r="U207" i="4"/>
  <c r="T207" i="4"/>
  <c r="AB206" i="4"/>
  <c r="AA206" i="4"/>
  <c r="Z206" i="4"/>
  <c r="Y206" i="4"/>
  <c r="X206" i="4"/>
  <c r="W206" i="4"/>
  <c r="V206" i="4"/>
  <c r="U206" i="4"/>
  <c r="T206" i="4"/>
  <c r="AB205" i="4"/>
  <c r="AA205" i="4"/>
  <c r="Z205" i="4"/>
  <c r="Y205" i="4"/>
  <c r="X205" i="4"/>
  <c r="W205" i="4"/>
  <c r="V205" i="4"/>
  <c r="U205" i="4"/>
  <c r="T205" i="4"/>
  <c r="AB204" i="4"/>
  <c r="AA204" i="4"/>
  <c r="Z204" i="4"/>
  <c r="Y204" i="4"/>
  <c r="X204" i="4"/>
  <c r="W204" i="4"/>
  <c r="V204" i="4"/>
  <c r="U204" i="4"/>
  <c r="T204" i="4"/>
  <c r="AB203" i="4"/>
  <c r="AA203" i="4"/>
  <c r="Z203" i="4"/>
  <c r="Y203" i="4"/>
  <c r="X203" i="4"/>
  <c r="W203" i="4"/>
  <c r="V203" i="4"/>
  <c r="U203" i="4"/>
  <c r="T203" i="4"/>
  <c r="AB202" i="4"/>
  <c r="AA202" i="4"/>
  <c r="Z202" i="4"/>
  <c r="Y202" i="4"/>
  <c r="X202" i="4"/>
  <c r="W202" i="4"/>
  <c r="V202" i="4"/>
  <c r="U202" i="4"/>
  <c r="T202" i="4"/>
  <c r="AB201" i="4"/>
  <c r="AA201" i="4"/>
  <c r="Z201" i="4"/>
  <c r="Y201" i="4"/>
  <c r="X201" i="4"/>
  <c r="W201" i="4"/>
  <c r="V201" i="4"/>
  <c r="U201" i="4"/>
  <c r="T201" i="4"/>
  <c r="AB200" i="4"/>
  <c r="AA200" i="4"/>
  <c r="Z200" i="4"/>
  <c r="Y200" i="4"/>
  <c r="X200" i="4"/>
  <c r="W200" i="4"/>
  <c r="V200" i="4"/>
  <c r="U200" i="4"/>
  <c r="T200" i="4"/>
  <c r="AB199" i="4"/>
  <c r="AA199" i="4"/>
  <c r="Z199" i="4"/>
  <c r="Y199" i="4"/>
  <c r="X199" i="4"/>
  <c r="W199" i="4"/>
  <c r="V199" i="4"/>
  <c r="U199" i="4"/>
  <c r="T199" i="4"/>
  <c r="AB198" i="4"/>
  <c r="AA198" i="4"/>
  <c r="Z198" i="4"/>
  <c r="Y198" i="4"/>
  <c r="X198" i="4"/>
  <c r="W198" i="4"/>
  <c r="V198" i="4"/>
  <c r="U198" i="4"/>
  <c r="T198" i="4"/>
  <c r="AB197" i="4"/>
  <c r="AA197" i="4"/>
  <c r="Z197" i="4"/>
  <c r="Y197" i="4"/>
  <c r="X197" i="4"/>
  <c r="W197" i="4"/>
  <c r="V197" i="4"/>
  <c r="U197" i="4"/>
  <c r="T197" i="4"/>
  <c r="AB196" i="4"/>
  <c r="AA196" i="4"/>
  <c r="Z196" i="4"/>
  <c r="Y196" i="4"/>
  <c r="X196" i="4"/>
  <c r="W196" i="4"/>
  <c r="V196" i="4"/>
  <c r="U196" i="4"/>
  <c r="T196" i="4"/>
  <c r="AB195" i="4"/>
  <c r="AA195" i="4"/>
  <c r="Z195" i="4"/>
  <c r="Y195" i="4"/>
  <c r="X195" i="4"/>
  <c r="W195" i="4"/>
  <c r="V195" i="4"/>
  <c r="U195" i="4"/>
  <c r="T195" i="4"/>
  <c r="AB194" i="4"/>
  <c r="AA194" i="4"/>
  <c r="Z194" i="4"/>
  <c r="Y194" i="4"/>
  <c r="X194" i="4"/>
  <c r="W194" i="4"/>
  <c r="V194" i="4"/>
  <c r="U194" i="4"/>
  <c r="T194" i="4"/>
  <c r="AB193" i="4"/>
  <c r="AA193" i="4"/>
  <c r="Z193" i="4"/>
  <c r="Y193" i="4"/>
  <c r="X193" i="4"/>
  <c r="W193" i="4"/>
  <c r="V193" i="4"/>
  <c r="U193" i="4"/>
  <c r="T193" i="4"/>
  <c r="AB192" i="4"/>
  <c r="AA192" i="4"/>
  <c r="Z192" i="4"/>
  <c r="Y192" i="4"/>
  <c r="X192" i="4"/>
  <c r="W192" i="4"/>
  <c r="V192" i="4"/>
  <c r="U192" i="4"/>
  <c r="T192" i="4"/>
  <c r="AB191" i="4"/>
  <c r="AA191" i="4"/>
  <c r="Z191" i="4"/>
  <c r="Y191" i="4"/>
  <c r="X191" i="4"/>
  <c r="W191" i="4"/>
  <c r="V191" i="4"/>
  <c r="U191" i="4"/>
  <c r="T191" i="4"/>
  <c r="AB190" i="4"/>
  <c r="AA190" i="4"/>
  <c r="Z190" i="4"/>
  <c r="Y190" i="4"/>
  <c r="X190" i="4"/>
  <c r="W190" i="4"/>
  <c r="V190" i="4"/>
  <c r="U190" i="4"/>
  <c r="T190" i="4"/>
  <c r="AB189" i="4"/>
  <c r="AA189" i="4"/>
  <c r="Z189" i="4"/>
  <c r="Y189" i="4"/>
  <c r="X189" i="4"/>
  <c r="W189" i="4"/>
  <c r="V189" i="4"/>
  <c r="U189" i="4"/>
  <c r="T189" i="4"/>
  <c r="AB188" i="4"/>
  <c r="AA188" i="4"/>
  <c r="Z188" i="4"/>
  <c r="Y188" i="4"/>
  <c r="X188" i="4"/>
  <c r="W188" i="4"/>
  <c r="V188" i="4"/>
  <c r="U188" i="4"/>
  <c r="T188" i="4"/>
  <c r="AB187" i="4"/>
  <c r="AA187" i="4"/>
  <c r="Z187" i="4"/>
  <c r="Y187" i="4"/>
  <c r="X187" i="4"/>
  <c r="W187" i="4"/>
  <c r="V187" i="4"/>
  <c r="U187" i="4"/>
  <c r="T187" i="4"/>
  <c r="AB186" i="4"/>
  <c r="AA186" i="4"/>
  <c r="Z186" i="4"/>
  <c r="Y186" i="4"/>
  <c r="X186" i="4"/>
  <c r="W186" i="4"/>
  <c r="V186" i="4"/>
  <c r="U186" i="4"/>
  <c r="T186" i="4"/>
  <c r="AB185" i="4"/>
  <c r="AA185" i="4"/>
  <c r="Z185" i="4"/>
  <c r="Y185" i="4"/>
  <c r="X185" i="4"/>
  <c r="W185" i="4"/>
  <c r="V185" i="4"/>
  <c r="U185" i="4"/>
  <c r="T185" i="4"/>
  <c r="AB184" i="4"/>
  <c r="AA184" i="4"/>
  <c r="Z184" i="4"/>
  <c r="Y184" i="4"/>
  <c r="X184" i="4"/>
  <c r="W184" i="4"/>
  <c r="V184" i="4"/>
  <c r="U184" i="4"/>
  <c r="T184" i="4"/>
  <c r="AB183" i="4"/>
  <c r="AA183" i="4"/>
  <c r="Z183" i="4"/>
  <c r="Y183" i="4"/>
  <c r="X183" i="4"/>
  <c r="W183" i="4"/>
  <c r="V183" i="4"/>
  <c r="U183" i="4"/>
  <c r="T183" i="4"/>
  <c r="AB182" i="4"/>
  <c r="AA182" i="4"/>
  <c r="Z182" i="4"/>
  <c r="Y182" i="4"/>
  <c r="X182" i="4"/>
  <c r="W182" i="4"/>
  <c r="V182" i="4"/>
  <c r="U182" i="4"/>
  <c r="T182" i="4"/>
  <c r="AB181" i="4"/>
  <c r="AA181" i="4"/>
  <c r="Z181" i="4"/>
  <c r="Y181" i="4"/>
  <c r="X181" i="4"/>
  <c r="W181" i="4"/>
  <c r="V181" i="4"/>
  <c r="U181" i="4"/>
  <c r="T181" i="4"/>
  <c r="AB180" i="4"/>
  <c r="AA180" i="4"/>
  <c r="Z180" i="4"/>
  <c r="Y180" i="4"/>
  <c r="X180" i="4"/>
  <c r="W180" i="4"/>
  <c r="V180" i="4"/>
  <c r="U180" i="4"/>
  <c r="T180" i="4"/>
  <c r="AB179" i="4"/>
  <c r="AA179" i="4"/>
  <c r="Z179" i="4"/>
  <c r="Y179" i="4"/>
  <c r="X179" i="4"/>
  <c r="W179" i="4"/>
  <c r="V179" i="4"/>
  <c r="U179" i="4"/>
  <c r="T179" i="4"/>
  <c r="AB178" i="4"/>
  <c r="AA178" i="4"/>
  <c r="Z178" i="4"/>
  <c r="Y178" i="4"/>
  <c r="X178" i="4"/>
  <c r="W178" i="4"/>
  <c r="V178" i="4"/>
  <c r="U178" i="4"/>
  <c r="T178" i="4"/>
  <c r="AB177" i="4"/>
  <c r="AA177" i="4"/>
  <c r="Z177" i="4"/>
  <c r="Y177" i="4"/>
  <c r="X177" i="4"/>
  <c r="W177" i="4"/>
  <c r="V177" i="4"/>
  <c r="U177" i="4"/>
  <c r="T177" i="4"/>
  <c r="AB176" i="4"/>
  <c r="AA176" i="4"/>
  <c r="Z176" i="4"/>
  <c r="Y176" i="4"/>
  <c r="X176" i="4"/>
  <c r="W176" i="4"/>
  <c r="V176" i="4"/>
  <c r="U176" i="4"/>
  <c r="T176" i="4"/>
  <c r="AB175" i="4"/>
  <c r="AA175" i="4"/>
  <c r="Z175" i="4"/>
  <c r="Y175" i="4"/>
  <c r="X175" i="4"/>
  <c r="W175" i="4"/>
  <c r="V175" i="4"/>
  <c r="U175" i="4"/>
  <c r="T175" i="4"/>
  <c r="AB174" i="4"/>
  <c r="AA174" i="4"/>
  <c r="Z174" i="4"/>
  <c r="Y174" i="4"/>
  <c r="X174" i="4"/>
  <c r="W174" i="4"/>
  <c r="V174" i="4"/>
  <c r="U174" i="4"/>
  <c r="T174" i="4"/>
  <c r="AB173" i="4"/>
  <c r="AA173" i="4"/>
  <c r="Z173" i="4"/>
  <c r="Y173" i="4"/>
  <c r="X173" i="4"/>
  <c r="W173" i="4"/>
  <c r="V173" i="4"/>
  <c r="U173" i="4"/>
  <c r="T173" i="4"/>
  <c r="AB172" i="4"/>
  <c r="AA172" i="4"/>
  <c r="Z172" i="4"/>
  <c r="Y172" i="4"/>
  <c r="X172" i="4"/>
  <c r="W172" i="4"/>
  <c r="V172" i="4"/>
  <c r="U172" i="4"/>
  <c r="T172" i="4"/>
  <c r="AB171" i="4"/>
  <c r="AA171" i="4"/>
  <c r="Z171" i="4"/>
  <c r="Y171" i="4"/>
  <c r="X171" i="4"/>
  <c r="W171" i="4"/>
  <c r="V171" i="4"/>
  <c r="U171" i="4"/>
  <c r="T171" i="4"/>
  <c r="AB170" i="4"/>
  <c r="AA170" i="4"/>
  <c r="Z170" i="4"/>
  <c r="Y170" i="4"/>
  <c r="X170" i="4"/>
  <c r="W170" i="4"/>
  <c r="V170" i="4"/>
  <c r="U170" i="4"/>
  <c r="T170" i="4"/>
  <c r="AB169" i="4"/>
  <c r="AA169" i="4"/>
  <c r="Z169" i="4"/>
  <c r="Y169" i="4"/>
  <c r="X169" i="4"/>
  <c r="W169" i="4"/>
  <c r="V169" i="4"/>
  <c r="U169" i="4"/>
  <c r="T169" i="4"/>
  <c r="AB168" i="4"/>
  <c r="AA168" i="4"/>
  <c r="Z168" i="4"/>
  <c r="Y168" i="4"/>
  <c r="X168" i="4"/>
  <c r="W168" i="4"/>
  <c r="V168" i="4"/>
  <c r="U168" i="4"/>
  <c r="T168" i="4"/>
  <c r="AB167" i="4"/>
  <c r="AA167" i="4"/>
  <c r="Z167" i="4"/>
  <c r="Y167" i="4"/>
  <c r="X167" i="4"/>
  <c r="W167" i="4"/>
  <c r="V167" i="4"/>
  <c r="U167" i="4"/>
  <c r="T167" i="4"/>
  <c r="AB166" i="4"/>
  <c r="AA166" i="4"/>
  <c r="Z166" i="4"/>
  <c r="Y166" i="4"/>
  <c r="X166" i="4"/>
  <c r="W166" i="4"/>
  <c r="V166" i="4"/>
  <c r="U166" i="4"/>
  <c r="T166" i="4"/>
  <c r="AB165" i="4"/>
  <c r="AA165" i="4"/>
  <c r="Z165" i="4"/>
  <c r="Y165" i="4"/>
  <c r="X165" i="4"/>
  <c r="W165" i="4"/>
  <c r="V165" i="4"/>
  <c r="U165" i="4"/>
  <c r="T165" i="4"/>
  <c r="AB164" i="4"/>
  <c r="AA164" i="4"/>
  <c r="Z164" i="4"/>
  <c r="Y164" i="4"/>
  <c r="X164" i="4"/>
  <c r="W164" i="4"/>
  <c r="V164" i="4"/>
  <c r="U164" i="4"/>
  <c r="T164" i="4"/>
  <c r="AB163" i="4"/>
  <c r="AA163" i="4"/>
  <c r="Z163" i="4"/>
  <c r="Y163" i="4"/>
  <c r="X163" i="4"/>
  <c r="W163" i="4"/>
  <c r="V163" i="4"/>
  <c r="U163" i="4"/>
  <c r="T163" i="4"/>
  <c r="AB162" i="4"/>
  <c r="AA162" i="4"/>
  <c r="Z162" i="4"/>
  <c r="Y162" i="4"/>
  <c r="X162" i="4"/>
  <c r="W162" i="4"/>
  <c r="V162" i="4"/>
  <c r="U162" i="4"/>
  <c r="T162" i="4"/>
  <c r="AB161" i="4"/>
  <c r="AA161" i="4"/>
  <c r="Z161" i="4"/>
  <c r="Y161" i="4"/>
  <c r="X161" i="4"/>
  <c r="W161" i="4"/>
  <c r="V161" i="4"/>
  <c r="U161" i="4"/>
  <c r="T161" i="4"/>
  <c r="AB160" i="4"/>
  <c r="AA160" i="4"/>
  <c r="Z160" i="4"/>
  <c r="Y160" i="4"/>
  <c r="X160" i="4"/>
  <c r="W160" i="4"/>
  <c r="V160" i="4"/>
  <c r="U160" i="4"/>
  <c r="T160" i="4"/>
  <c r="AB159" i="4"/>
  <c r="AA159" i="4"/>
  <c r="Z159" i="4"/>
  <c r="Y159" i="4"/>
  <c r="X159" i="4"/>
  <c r="W159" i="4"/>
  <c r="V159" i="4"/>
  <c r="U159" i="4"/>
  <c r="T159" i="4"/>
  <c r="AB158" i="4"/>
  <c r="AA158" i="4"/>
  <c r="Z158" i="4"/>
  <c r="Y158" i="4"/>
  <c r="X158" i="4"/>
  <c r="W158" i="4"/>
  <c r="V158" i="4"/>
  <c r="U158" i="4"/>
  <c r="T158" i="4"/>
  <c r="AB157" i="4"/>
  <c r="AA157" i="4"/>
  <c r="Z157" i="4"/>
  <c r="Y157" i="4"/>
  <c r="X157" i="4"/>
  <c r="W157" i="4"/>
  <c r="V157" i="4"/>
  <c r="U157" i="4"/>
  <c r="T157" i="4"/>
  <c r="AB156" i="4"/>
  <c r="AA156" i="4"/>
  <c r="Z156" i="4"/>
  <c r="Y156" i="4"/>
  <c r="X156" i="4"/>
  <c r="W156" i="4"/>
  <c r="V156" i="4"/>
  <c r="U156" i="4"/>
  <c r="T156" i="4"/>
  <c r="AB155" i="4"/>
  <c r="AA155" i="4"/>
  <c r="Z155" i="4"/>
  <c r="Y155" i="4"/>
  <c r="X155" i="4"/>
  <c r="W155" i="4"/>
  <c r="V155" i="4"/>
  <c r="U155" i="4"/>
  <c r="T155" i="4"/>
  <c r="AB154" i="4"/>
  <c r="AA154" i="4"/>
  <c r="Z154" i="4"/>
  <c r="Y154" i="4"/>
  <c r="X154" i="4"/>
  <c r="W154" i="4"/>
  <c r="V154" i="4"/>
  <c r="U154" i="4"/>
  <c r="T154" i="4"/>
  <c r="AB153" i="4"/>
  <c r="AA153" i="4"/>
  <c r="Z153" i="4"/>
  <c r="Y153" i="4"/>
  <c r="X153" i="4"/>
  <c r="W153" i="4"/>
  <c r="V153" i="4"/>
  <c r="U153" i="4"/>
  <c r="T153" i="4"/>
  <c r="AB152" i="4"/>
  <c r="AA152" i="4"/>
  <c r="Z152" i="4"/>
  <c r="Y152" i="4"/>
  <c r="X152" i="4"/>
  <c r="W152" i="4"/>
  <c r="V152" i="4"/>
  <c r="U152" i="4"/>
  <c r="T152" i="4"/>
  <c r="AB151" i="4"/>
  <c r="AA151" i="4"/>
  <c r="Z151" i="4"/>
  <c r="Y151" i="4"/>
  <c r="X151" i="4"/>
  <c r="W151" i="4"/>
  <c r="V151" i="4"/>
  <c r="U151" i="4"/>
  <c r="T151" i="4"/>
  <c r="AB150" i="4"/>
  <c r="AA150" i="4"/>
  <c r="Z150" i="4"/>
  <c r="Y150" i="4"/>
  <c r="X150" i="4"/>
  <c r="W150" i="4"/>
  <c r="V150" i="4"/>
  <c r="U150" i="4"/>
  <c r="T150" i="4"/>
  <c r="AB149" i="4"/>
  <c r="AA149" i="4"/>
  <c r="Z149" i="4"/>
  <c r="Y149" i="4"/>
  <c r="X149" i="4"/>
  <c r="W149" i="4"/>
  <c r="V149" i="4"/>
  <c r="U149" i="4"/>
  <c r="T149" i="4"/>
  <c r="AB148" i="4"/>
  <c r="AA148" i="4"/>
  <c r="Z148" i="4"/>
  <c r="Y148" i="4"/>
  <c r="X148" i="4"/>
  <c r="W148" i="4"/>
  <c r="V148" i="4"/>
  <c r="U148" i="4"/>
  <c r="T148" i="4"/>
  <c r="AB147" i="4"/>
  <c r="AA147" i="4"/>
  <c r="Z147" i="4"/>
  <c r="Y147" i="4"/>
  <c r="X147" i="4"/>
  <c r="W147" i="4"/>
  <c r="V147" i="4"/>
  <c r="U147" i="4"/>
  <c r="T147" i="4"/>
  <c r="AB146" i="4"/>
  <c r="AA146" i="4"/>
  <c r="Z146" i="4"/>
  <c r="Y146" i="4"/>
  <c r="X146" i="4"/>
  <c r="W146" i="4"/>
  <c r="V146" i="4"/>
  <c r="U146" i="4"/>
  <c r="T146" i="4"/>
  <c r="AB145" i="4"/>
  <c r="AA145" i="4"/>
  <c r="Z145" i="4"/>
  <c r="Y145" i="4"/>
  <c r="X145" i="4"/>
  <c r="W145" i="4"/>
  <c r="V145" i="4"/>
  <c r="U145" i="4"/>
  <c r="T145" i="4"/>
  <c r="AB144" i="4"/>
  <c r="AA144" i="4"/>
  <c r="Z144" i="4"/>
  <c r="Y144" i="4"/>
  <c r="X144" i="4"/>
  <c r="W144" i="4"/>
  <c r="V144" i="4"/>
  <c r="U144" i="4"/>
  <c r="T144" i="4"/>
  <c r="AB143" i="4"/>
  <c r="AA143" i="4"/>
  <c r="Z143" i="4"/>
  <c r="Y143" i="4"/>
  <c r="X143" i="4"/>
  <c r="W143" i="4"/>
  <c r="V143" i="4"/>
  <c r="U143" i="4"/>
  <c r="T143" i="4"/>
  <c r="AB142" i="4"/>
  <c r="AA142" i="4"/>
  <c r="Z142" i="4"/>
  <c r="Y142" i="4"/>
  <c r="X142" i="4"/>
  <c r="W142" i="4"/>
  <c r="V142" i="4"/>
  <c r="U142" i="4"/>
  <c r="T142" i="4"/>
  <c r="AB141" i="4"/>
  <c r="AA141" i="4"/>
  <c r="Z141" i="4"/>
  <c r="Y141" i="4"/>
  <c r="X141" i="4"/>
  <c r="W141" i="4"/>
  <c r="V141" i="4"/>
  <c r="U141" i="4"/>
  <c r="T141" i="4"/>
  <c r="AB140" i="4"/>
  <c r="AA140" i="4"/>
  <c r="Z140" i="4"/>
  <c r="Y140" i="4"/>
  <c r="X140" i="4"/>
  <c r="W140" i="4"/>
  <c r="V140" i="4"/>
  <c r="U140" i="4"/>
  <c r="T140" i="4"/>
  <c r="AB139" i="4"/>
  <c r="AA139" i="4"/>
  <c r="Z139" i="4"/>
  <c r="Y139" i="4"/>
  <c r="X139" i="4"/>
  <c r="W139" i="4"/>
  <c r="V139" i="4"/>
  <c r="U139" i="4"/>
  <c r="T139" i="4"/>
  <c r="AB138" i="4"/>
  <c r="AA138" i="4"/>
  <c r="Z138" i="4"/>
  <c r="Y138" i="4"/>
  <c r="X138" i="4"/>
  <c r="W138" i="4"/>
  <c r="V138" i="4"/>
  <c r="U138" i="4"/>
  <c r="T138" i="4"/>
  <c r="AB137" i="4"/>
  <c r="AA137" i="4"/>
  <c r="Z137" i="4"/>
  <c r="Y137" i="4"/>
  <c r="X137" i="4"/>
  <c r="W137" i="4"/>
  <c r="V137" i="4"/>
  <c r="U137" i="4"/>
  <c r="T137" i="4"/>
  <c r="AB136" i="4"/>
  <c r="AA136" i="4"/>
  <c r="Z136" i="4"/>
  <c r="Y136" i="4"/>
  <c r="X136" i="4"/>
  <c r="W136" i="4"/>
  <c r="V136" i="4"/>
  <c r="U136" i="4"/>
  <c r="T136" i="4"/>
  <c r="AB135" i="4"/>
  <c r="AA135" i="4"/>
  <c r="Z135" i="4"/>
  <c r="Y135" i="4"/>
  <c r="X135" i="4"/>
  <c r="W135" i="4"/>
  <c r="V135" i="4"/>
  <c r="U135" i="4"/>
  <c r="T135" i="4"/>
  <c r="AB134" i="4"/>
  <c r="AA134" i="4"/>
  <c r="Z134" i="4"/>
  <c r="Y134" i="4"/>
  <c r="X134" i="4"/>
  <c r="W134" i="4"/>
  <c r="V134" i="4"/>
  <c r="U134" i="4"/>
  <c r="T134" i="4"/>
  <c r="AB133" i="4"/>
  <c r="AA133" i="4"/>
  <c r="Z133" i="4"/>
  <c r="Y133" i="4"/>
  <c r="X133" i="4"/>
  <c r="W133" i="4"/>
  <c r="V133" i="4"/>
  <c r="U133" i="4"/>
  <c r="T133" i="4"/>
  <c r="AB132" i="4"/>
  <c r="AA132" i="4"/>
  <c r="Z132" i="4"/>
  <c r="Y132" i="4"/>
  <c r="X132" i="4"/>
  <c r="W132" i="4"/>
  <c r="V132" i="4"/>
  <c r="U132" i="4"/>
  <c r="T132" i="4"/>
  <c r="AB131" i="4"/>
  <c r="AA131" i="4"/>
  <c r="Z131" i="4"/>
  <c r="Y131" i="4"/>
  <c r="X131" i="4"/>
  <c r="W131" i="4"/>
  <c r="V131" i="4"/>
  <c r="U131" i="4"/>
  <c r="T131" i="4"/>
  <c r="AB130" i="4"/>
  <c r="AA130" i="4"/>
  <c r="Z130" i="4"/>
  <c r="Y130" i="4"/>
  <c r="X130" i="4"/>
  <c r="W130" i="4"/>
  <c r="V130" i="4"/>
  <c r="U130" i="4"/>
  <c r="T130" i="4"/>
  <c r="AB129" i="4"/>
  <c r="AA129" i="4"/>
  <c r="Z129" i="4"/>
  <c r="Y129" i="4"/>
  <c r="X129" i="4"/>
  <c r="W129" i="4"/>
  <c r="V129" i="4"/>
  <c r="U129" i="4"/>
  <c r="T129" i="4"/>
  <c r="AB128" i="4"/>
  <c r="AA128" i="4"/>
  <c r="Z128" i="4"/>
  <c r="Y128" i="4"/>
  <c r="X128" i="4"/>
  <c r="W128" i="4"/>
  <c r="V128" i="4"/>
  <c r="U128" i="4"/>
  <c r="T128" i="4"/>
  <c r="AB127" i="4"/>
  <c r="AA127" i="4"/>
  <c r="Z127" i="4"/>
  <c r="Y127" i="4"/>
  <c r="X127" i="4"/>
  <c r="W127" i="4"/>
  <c r="V127" i="4"/>
  <c r="U127" i="4"/>
  <c r="T127" i="4"/>
  <c r="AB126" i="4"/>
  <c r="AA126" i="4"/>
  <c r="Z126" i="4"/>
  <c r="Y126" i="4"/>
  <c r="X126" i="4"/>
  <c r="W126" i="4"/>
  <c r="V126" i="4"/>
  <c r="U126" i="4"/>
  <c r="T126" i="4"/>
  <c r="AB125" i="4"/>
  <c r="AA125" i="4"/>
  <c r="Z125" i="4"/>
  <c r="Y125" i="4"/>
  <c r="X125" i="4"/>
  <c r="W125" i="4"/>
  <c r="V125" i="4"/>
  <c r="U125" i="4"/>
  <c r="T125" i="4"/>
  <c r="AB124" i="4"/>
  <c r="AA124" i="4"/>
  <c r="Z124" i="4"/>
  <c r="Y124" i="4"/>
  <c r="X124" i="4"/>
  <c r="W124" i="4"/>
  <c r="V124" i="4"/>
  <c r="U124" i="4"/>
  <c r="T124" i="4"/>
  <c r="AB123" i="4"/>
  <c r="AA123" i="4"/>
  <c r="Z123" i="4"/>
  <c r="Y123" i="4"/>
  <c r="X123" i="4"/>
  <c r="W123" i="4"/>
  <c r="V123" i="4"/>
  <c r="U123" i="4"/>
  <c r="T123" i="4"/>
  <c r="AB122" i="4"/>
  <c r="AA122" i="4"/>
  <c r="Z122" i="4"/>
  <c r="Y122" i="4"/>
  <c r="X122" i="4"/>
  <c r="W122" i="4"/>
  <c r="V122" i="4"/>
  <c r="U122" i="4"/>
  <c r="T122" i="4"/>
  <c r="AB121" i="4"/>
  <c r="AA121" i="4"/>
  <c r="Z121" i="4"/>
  <c r="Y121" i="4"/>
  <c r="X121" i="4"/>
  <c r="W121" i="4"/>
  <c r="V121" i="4"/>
  <c r="U121" i="4"/>
  <c r="T121" i="4"/>
  <c r="AB120" i="4"/>
  <c r="AA120" i="4"/>
  <c r="Z120" i="4"/>
  <c r="Y120" i="4"/>
  <c r="X120" i="4"/>
  <c r="W120" i="4"/>
  <c r="V120" i="4"/>
  <c r="U120" i="4"/>
  <c r="T120" i="4"/>
  <c r="AB119" i="4"/>
  <c r="AA119" i="4"/>
  <c r="Z119" i="4"/>
  <c r="Y119" i="4"/>
  <c r="X119" i="4"/>
  <c r="W119" i="4"/>
  <c r="V119" i="4"/>
  <c r="U119" i="4"/>
  <c r="T119" i="4"/>
  <c r="AB118" i="4"/>
  <c r="AA118" i="4"/>
  <c r="Z118" i="4"/>
  <c r="Y118" i="4"/>
  <c r="X118" i="4"/>
  <c r="W118" i="4"/>
  <c r="V118" i="4"/>
  <c r="U118" i="4"/>
  <c r="T118" i="4"/>
  <c r="AB117" i="4"/>
  <c r="AA117" i="4"/>
  <c r="Z117" i="4"/>
  <c r="Y117" i="4"/>
  <c r="X117" i="4"/>
  <c r="W117" i="4"/>
  <c r="V117" i="4"/>
  <c r="U117" i="4"/>
  <c r="T117" i="4"/>
  <c r="AB116" i="4"/>
  <c r="AA116" i="4"/>
  <c r="Z116" i="4"/>
  <c r="Y116" i="4"/>
  <c r="X116" i="4"/>
  <c r="W116" i="4"/>
  <c r="V116" i="4"/>
  <c r="U116" i="4"/>
  <c r="T116" i="4"/>
  <c r="AB115" i="4"/>
  <c r="AA115" i="4"/>
  <c r="Z115" i="4"/>
  <c r="Y115" i="4"/>
  <c r="X115" i="4"/>
  <c r="W115" i="4"/>
  <c r="V115" i="4"/>
  <c r="U115" i="4"/>
  <c r="T115" i="4"/>
  <c r="AB114" i="4"/>
  <c r="AA114" i="4"/>
  <c r="Z114" i="4"/>
  <c r="Y114" i="4"/>
  <c r="X114" i="4"/>
  <c r="W114" i="4"/>
  <c r="V114" i="4"/>
  <c r="U114" i="4"/>
  <c r="T114" i="4"/>
  <c r="AB113" i="4"/>
  <c r="AA113" i="4"/>
  <c r="Z113" i="4"/>
  <c r="Y113" i="4"/>
  <c r="X113" i="4"/>
  <c r="W113" i="4"/>
  <c r="V113" i="4"/>
  <c r="U113" i="4"/>
  <c r="T113" i="4"/>
  <c r="AB112" i="4"/>
  <c r="AA112" i="4"/>
  <c r="Z112" i="4"/>
  <c r="Y112" i="4"/>
  <c r="X112" i="4"/>
  <c r="W112" i="4"/>
  <c r="V112" i="4"/>
  <c r="U112" i="4"/>
  <c r="T112" i="4"/>
  <c r="AB111" i="4"/>
  <c r="AA111" i="4"/>
  <c r="Z111" i="4"/>
  <c r="Y111" i="4"/>
  <c r="X111" i="4"/>
  <c r="W111" i="4"/>
  <c r="V111" i="4"/>
  <c r="U111" i="4"/>
  <c r="T111" i="4"/>
  <c r="AB110" i="4"/>
  <c r="AA110" i="4"/>
  <c r="Z110" i="4"/>
  <c r="Y110" i="4"/>
  <c r="X110" i="4"/>
  <c r="W110" i="4"/>
  <c r="V110" i="4"/>
  <c r="U110" i="4"/>
  <c r="T110" i="4"/>
  <c r="AB109" i="4"/>
  <c r="AA109" i="4"/>
  <c r="Z109" i="4"/>
  <c r="Y109" i="4"/>
  <c r="X109" i="4"/>
  <c r="W109" i="4"/>
  <c r="V109" i="4"/>
  <c r="U109" i="4"/>
  <c r="T109" i="4"/>
  <c r="AB108" i="4"/>
  <c r="AA108" i="4"/>
  <c r="Z108" i="4"/>
  <c r="Y108" i="4"/>
  <c r="X108" i="4"/>
  <c r="W108" i="4"/>
  <c r="V108" i="4"/>
  <c r="U108" i="4"/>
  <c r="T108" i="4"/>
  <c r="AB107" i="4"/>
  <c r="AA107" i="4"/>
  <c r="Z107" i="4"/>
  <c r="Y107" i="4"/>
  <c r="X107" i="4"/>
  <c r="W107" i="4"/>
  <c r="V107" i="4"/>
  <c r="U107" i="4"/>
  <c r="T107" i="4"/>
  <c r="AB106" i="4"/>
  <c r="AA106" i="4"/>
  <c r="Z106" i="4"/>
  <c r="Y106" i="4"/>
  <c r="X106" i="4"/>
  <c r="W106" i="4"/>
  <c r="V106" i="4"/>
  <c r="U106" i="4"/>
  <c r="T106" i="4"/>
  <c r="AB105" i="4"/>
  <c r="AA105" i="4"/>
  <c r="Z105" i="4"/>
  <c r="Y105" i="4"/>
  <c r="X105" i="4"/>
  <c r="W105" i="4"/>
  <c r="V105" i="4"/>
  <c r="U105" i="4"/>
  <c r="T105" i="4"/>
  <c r="AB104" i="4"/>
  <c r="AA104" i="4"/>
  <c r="Z104" i="4"/>
  <c r="Y104" i="4"/>
  <c r="X104" i="4"/>
  <c r="W104" i="4"/>
  <c r="V104" i="4"/>
  <c r="U104" i="4"/>
  <c r="T104" i="4"/>
  <c r="AB103" i="4"/>
  <c r="AA103" i="4"/>
  <c r="Z103" i="4"/>
  <c r="Y103" i="4"/>
  <c r="X103" i="4"/>
  <c r="W103" i="4"/>
  <c r="V103" i="4"/>
  <c r="U103" i="4"/>
  <c r="T103" i="4"/>
  <c r="AB102" i="4"/>
  <c r="AA102" i="4"/>
  <c r="Z102" i="4"/>
  <c r="Y102" i="4"/>
  <c r="X102" i="4"/>
  <c r="W102" i="4"/>
  <c r="V102" i="4"/>
  <c r="U102" i="4"/>
  <c r="T102" i="4"/>
  <c r="AB101" i="4"/>
  <c r="AA101" i="4"/>
  <c r="Z101" i="4"/>
  <c r="Y101" i="4"/>
  <c r="X101" i="4"/>
  <c r="W101" i="4"/>
  <c r="V101" i="4"/>
  <c r="U101" i="4"/>
  <c r="T101" i="4"/>
  <c r="AB100" i="4"/>
  <c r="AA100" i="4"/>
  <c r="Z100" i="4"/>
  <c r="Y100" i="4"/>
  <c r="X100" i="4"/>
  <c r="W100" i="4"/>
  <c r="V100" i="4"/>
  <c r="U100" i="4"/>
  <c r="T100" i="4"/>
  <c r="AB99" i="4"/>
  <c r="AA99" i="4"/>
  <c r="Z99" i="4"/>
  <c r="Y99" i="4"/>
  <c r="X99" i="4"/>
  <c r="W99" i="4"/>
  <c r="V99" i="4"/>
  <c r="U99" i="4"/>
  <c r="T99" i="4"/>
  <c r="AB98" i="4"/>
  <c r="AA98" i="4"/>
  <c r="Z98" i="4"/>
  <c r="Y98" i="4"/>
  <c r="X98" i="4"/>
  <c r="W98" i="4"/>
  <c r="V98" i="4"/>
  <c r="U98" i="4"/>
  <c r="T98" i="4"/>
  <c r="AB97" i="4"/>
  <c r="AA97" i="4"/>
  <c r="Z97" i="4"/>
  <c r="Y97" i="4"/>
  <c r="X97" i="4"/>
  <c r="W97" i="4"/>
  <c r="V97" i="4"/>
  <c r="U97" i="4"/>
  <c r="T97" i="4"/>
  <c r="AB96" i="4"/>
  <c r="AA96" i="4"/>
  <c r="Z96" i="4"/>
  <c r="Y96" i="4"/>
  <c r="X96" i="4"/>
  <c r="W96" i="4"/>
  <c r="V96" i="4"/>
  <c r="U96" i="4"/>
  <c r="T96" i="4"/>
  <c r="AB95" i="4"/>
  <c r="AA95" i="4"/>
  <c r="Z95" i="4"/>
  <c r="Y95" i="4"/>
  <c r="X95" i="4"/>
  <c r="W95" i="4"/>
  <c r="V95" i="4"/>
  <c r="U95" i="4"/>
  <c r="T95" i="4"/>
  <c r="AB94" i="4"/>
  <c r="AA94" i="4"/>
  <c r="Z94" i="4"/>
  <c r="Y94" i="4"/>
  <c r="X94" i="4"/>
  <c r="W94" i="4"/>
  <c r="V94" i="4"/>
  <c r="U94" i="4"/>
  <c r="T94" i="4"/>
  <c r="AB93" i="4"/>
  <c r="AA93" i="4"/>
  <c r="Z93" i="4"/>
  <c r="Y93" i="4"/>
  <c r="X93" i="4"/>
  <c r="W93" i="4"/>
  <c r="V93" i="4"/>
  <c r="U93" i="4"/>
  <c r="T93" i="4"/>
  <c r="AB92" i="4"/>
  <c r="AA92" i="4"/>
  <c r="Z92" i="4"/>
  <c r="Y92" i="4"/>
  <c r="X92" i="4"/>
  <c r="W92" i="4"/>
  <c r="V92" i="4"/>
  <c r="U92" i="4"/>
  <c r="T92" i="4"/>
  <c r="AB91" i="4"/>
  <c r="AA91" i="4"/>
  <c r="Z91" i="4"/>
  <c r="Y91" i="4"/>
  <c r="X91" i="4"/>
  <c r="W91" i="4"/>
  <c r="V91" i="4"/>
  <c r="U91" i="4"/>
  <c r="T91" i="4"/>
  <c r="AB90" i="4"/>
  <c r="AA90" i="4"/>
  <c r="Z90" i="4"/>
  <c r="Y90" i="4"/>
  <c r="X90" i="4"/>
  <c r="W90" i="4"/>
  <c r="V90" i="4"/>
  <c r="U90" i="4"/>
  <c r="T90" i="4"/>
  <c r="AB89" i="4"/>
  <c r="AA89" i="4"/>
  <c r="Z89" i="4"/>
  <c r="Y89" i="4"/>
  <c r="X89" i="4"/>
  <c r="W89" i="4"/>
  <c r="V89" i="4"/>
  <c r="U89" i="4"/>
  <c r="T89" i="4"/>
  <c r="AB88" i="4"/>
  <c r="AA88" i="4"/>
  <c r="Z88" i="4"/>
  <c r="Y88" i="4"/>
  <c r="X88" i="4"/>
  <c r="W88" i="4"/>
  <c r="V88" i="4"/>
  <c r="U88" i="4"/>
  <c r="T88" i="4"/>
  <c r="AB87" i="4"/>
  <c r="AA87" i="4"/>
  <c r="Z87" i="4"/>
  <c r="Y87" i="4"/>
  <c r="X87" i="4"/>
  <c r="W87" i="4"/>
  <c r="V87" i="4"/>
  <c r="U87" i="4"/>
  <c r="T87" i="4"/>
  <c r="AB86" i="4"/>
  <c r="AA86" i="4"/>
  <c r="Z86" i="4"/>
  <c r="Y86" i="4"/>
  <c r="X86" i="4"/>
  <c r="W86" i="4"/>
  <c r="V86" i="4"/>
  <c r="U86" i="4"/>
  <c r="T86" i="4"/>
  <c r="AB85" i="4"/>
  <c r="AA85" i="4"/>
  <c r="Z85" i="4"/>
  <c r="Y85" i="4"/>
  <c r="X85" i="4"/>
  <c r="W85" i="4"/>
  <c r="V85" i="4"/>
  <c r="U85" i="4"/>
  <c r="T85" i="4"/>
  <c r="AB84" i="4"/>
  <c r="AA84" i="4"/>
  <c r="Z84" i="4"/>
  <c r="Y84" i="4"/>
  <c r="X84" i="4"/>
  <c r="W84" i="4"/>
  <c r="V84" i="4"/>
  <c r="U84" i="4"/>
  <c r="T84" i="4"/>
  <c r="AB83" i="4"/>
  <c r="AA83" i="4"/>
  <c r="Z83" i="4"/>
  <c r="Y83" i="4"/>
  <c r="X83" i="4"/>
  <c r="W83" i="4"/>
  <c r="V83" i="4"/>
  <c r="U83" i="4"/>
  <c r="T83" i="4"/>
  <c r="AB82" i="4"/>
  <c r="AA82" i="4"/>
  <c r="Z82" i="4"/>
  <c r="Y82" i="4"/>
  <c r="X82" i="4"/>
  <c r="W82" i="4"/>
  <c r="V82" i="4"/>
  <c r="U82" i="4"/>
  <c r="T82" i="4"/>
  <c r="AB81" i="4"/>
  <c r="AA81" i="4"/>
  <c r="Z81" i="4"/>
  <c r="Y81" i="4"/>
  <c r="X81" i="4"/>
  <c r="W81" i="4"/>
  <c r="V81" i="4"/>
  <c r="U81" i="4"/>
  <c r="T81" i="4"/>
  <c r="AB80" i="4"/>
  <c r="AA80" i="4"/>
  <c r="Z80" i="4"/>
  <c r="Y80" i="4"/>
  <c r="X80" i="4"/>
  <c r="W80" i="4"/>
  <c r="V80" i="4"/>
  <c r="U80" i="4"/>
  <c r="T80" i="4"/>
  <c r="AB79" i="4"/>
  <c r="AA79" i="4"/>
  <c r="Z79" i="4"/>
  <c r="Y79" i="4"/>
  <c r="X79" i="4"/>
  <c r="W79" i="4"/>
  <c r="V79" i="4"/>
  <c r="U79" i="4"/>
  <c r="T79" i="4"/>
  <c r="AB78" i="4"/>
  <c r="AA78" i="4"/>
  <c r="Z78" i="4"/>
  <c r="Y78" i="4"/>
  <c r="X78" i="4"/>
  <c r="W78" i="4"/>
  <c r="V78" i="4"/>
  <c r="U78" i="4"/>
  <c r="T78" i="4"/>
  <c r="AB77" i="4"/>
  <c r="AA77" i="4"/>
  <c r="Z77" i="4"/>
  <c r="Y77" i="4"/>
  <c r="X77" i="4"/>
  <c r="W77" i="4"/>
  <c r="V77" i="4"/>
  <c r="U77" i="4"/>
  <c r="T77" i="4"/>
  <c r="AB76" i="4"/>
  <c r="AA76" i="4"/>
  <c r="Z76" i="4"/>
  <c r="Y76" i="4"/>
  <c r="X76" i="4"/>
  <c r="W76" i="4"/>
  <c r="V76" i="4"/>
  <c r="U76" i="4"/>
  <c r="T76" i="4"/>
  <c r="AB75" i="4"/>
  <c r="AA75" i="4"/>
  <c r="Z75" i="4"/>
  <c r="Y75" i="4"/>
  <c r="X75" i="4"/>
  <c r="W75" i="4"/>
  <c r="V75" i="4"/>
  <c r="U75" i="4"/>
  <c r="T75" i="4"/>
  <c r="AB74" i="4"/>
  <c r="AA74" i="4"/>
  <c r="Z74" i="4"/>
  <c r="Y74" i="4"/>
  <c r="X74" i="4"/>
  <c r="W74" i="4"/>
  <c r="V74" i="4"/>
  <c r="U74" i="4"/>
  <c r="T74" i="4"/>
  <c r="AB73" i="4"/>
  <c r="AA73" i="4"/>
  <c r="Z73" i="4"/>
  <c r="Y73" i="4"/>
  <c r="X73" i="4"/>
  <c r="W73" i="4"/>
  <c r="V73" i="4"/>
  <c r="U73" i="4"/>
  <c r="T73" i="4"/>
  <c r="AB72" i="4"/>
  <c r="AA72" i="4"/>
  <c r="Z72" i="4"/>
  <c r="Y72" i="4"/>
  <c r="X72" i="4"/>
  <c r="W72" i="4"/>
  <c r="V72" i="4"/>
  <c r="U72" i="4"/>
  <c r="T72" i="4"/>
  <c r="AB71" i="4"/>
  <c r="AA71" i="4"/>
  <c r="Z71" i="4"/>
  <c r="Y71" i="4"/>
  <c r="X71" i="4"/>
  <c r="W71" i="4"/>
  <c r="V71" i="4"/>
  <c r="U71" i="4"/>
  <c r="T71" i="4"/>
  <c r="AB70" i="4"/>
  <c r="AA70" i="4"/>
  <c r="Z70" i="4"/>
  <c r="Y70" i="4"/>
  <c r="X70" i="4"/>
  <c r="W70" i="4"/>
  <c r="V70" i="4"/>
  <c r="U70" i="4"/>
  <c r="T70" i="4"/>
  <c r="AB69" i="4"/>
  <c r="AA69" i="4"/>
  <c r="Z69" i="4"/>
  <c r="Y69" i="4"/>
  <c r="X69" i="4"/>
  <c r="W69" i="4"/>
  <c r="V69" i="4"/>
  <c r="U69" i="4"/>
  <c r="T69" i="4"/>
  <c r="AB68" i="4"/>
  <c r="AA68" i="4"/>
  <c r="Z68" i="4"/>
  <c r="Y68" i="4"/>
  <c r="X68" i="4"/>
  <c r="W68" i="4"/>
  <c r="V68" i="4"/>
  <c r="U68" i="4"/>
  <c r="T68" i="4"/>
  <c r="AB67" i="4"/>
  <c r="AA67" i="4"/>
  <c r="Z67" i="4"/>
  <c r="Y67" i="4"/>
  <c r="X67" i="4"/>
  <c r="W67" i="4"/>
  <c r="V67" i="4"/>
  <c r="U67" i="4"/>
  <c r="T67" i="4"/>
  <c r="AB66" i="4"/>
  <c r="AA66" i="4"/>
  <c r="Z66" i="4"/>
  <c r="Y66" i="4"/>
  <c r="X66" i="4"/>
  <c r="W66" i="4"/>
  <c r="V66" i="4"/>
  <c r="U66" i="4"/>
  <c r="T66" i="4"/>
  <c r="AB65" i="4"/>
  <c r="AA65" i="4"/>
  <c r="Z65" i="4"/>
  <c r="Y65" i="4"/>
  <c r="X65" i="4"/>
  <c r="W65" i="4"/>
  <c r="V65" i="4"/>
  <c r="U65" i="4"/>
  <c r="T65" i="4"/>
  <c r="AB64" i="4"/>
  <c r="AA64" i="4"/>
  <c r="Z64" i="4"/>
  <c r="Y64" i="4"/>
  <c r="X64" i="4"/>
  <c r="W64" i="4"/>
  <c r="V64" i="4"/>
  <c r="U64" i="4"/>
  <c r="T64" i="4"/>
  <c r="AB63" i="4"/>
  <c r="AA63" i="4"/>
  <c r="Z63" i="4"/>
  <c r="Y63" i="4"/>
  <c r="X63" i="4"/>
  <c r="W63" i="4"/>
  <c r="V63" i="4"/>
  <c r="U63" i="4"/>
  <c r="T63" i="4"/>
  <c r="AB62" i="4"/>
  <c r="AA62" i="4"/>
  <c r="Z62" i="4"/>
  <c r="Y62" i="4"/>
  <c r="X62" i="4"/>
  <c r="W62" i="4"/>
  <c r="V62" i="4"/>
  <c r="U62" i="4"/>
  <c r="T62" i="4"/>
  <c r="AB61" i="4"/>
  <c r="AA61" i="4"/>
  <c r="Z61" i="4"/>
  <c r="Y61" i="4"/>
  <c r="X61" i="4"/>
  <c r="W61" i="4"/>
  <c r="V61" i="4"/>
  <c r="U61" i="4"/>
  <c r="T61" i="4"/>
  <c r="AB60" i="4"/>
  <c r="AA60" i="4"/>
  <c r="Z60" i="4"/>
  <c r="Y60" i="4"/>
  <c r="X60" i="4"/>
  <c r="W60" i="4"/>
  <c r="V60" i="4"/>
  <c r="U60" i="4"/>
  <c r="T60" i="4"/>
  <c r="AB59" i="4"/>
  <c r="AA59" i="4"/>
  <c r="Z59" i="4"/>
  <c r="Y59" i="4"/>
  <c r="X59" i="4"/>
  <c r="W59" i="4"/>
  <c r="V59" i="4"/>
  <c r="U59" i="4"/>
  <c r="T59" i="4"/>
  <c r="AB58" i="4"/>
  <c r="AA58" i="4"/>
  <c r="Z58" i="4"/>
  <c r="Y58" i="4"/>
  <c r="X58" i="4"/>
  <c r="W58" i="4"/>
  <c r="V58" i="4"/>
  <c r="U58" i="4"/>
  <c r="T58" i="4"/>
  <c r="AB57" i="4"/>
  <c r="AA57" i="4"/>
  <c r="Z57" i="4"/>
  <c r="Y57" i="4"/>
  <c r="X57" i="4"/>
  <c r="W57" i="4"/>
  <c r="V57" i="4"/>
  <c r="U57" i="4"/>
  <c r="T57" i="4"/>
  <c r="AB56" i="4"/>
  <c r="AA56" i="4"/>
  <c r="Z56" i="4"/>
  <c r="Y56" i="4"/>
  <c r="X56" i="4"/>
  <c r="W56" i="4"/>
  <c r="V56" i="4"/>
  <c r="U56" i="4"/>
  <c r="T56" i="4"/>
  <c r="AB55" i="4"/>
  <c r="AA55" i="4"/>
  <c r="Z55" i="4"/>
  <c r="Y55" i="4"/>
  <c r="X55" i="4"/>
  <c r="W55" i="4"/>
  <c r="V55" i="4"/>
  <c r="U55" i="4"/>
  <c r="T55" i="4"/>
  <c r="AB54" i="4"/>
  <c r="AA54" i="4"/>
  <c r="Z54" i="4"/>
  <c r="Y54" i="4"/>
  <c r="X54" i="4"/>
  <c r="W54" i="4"/>
  <c r="V54" i="4"/>
  <c r="U54" i="4"/>
  <c r="T54" i="4"/>
  <c r="AB53" i="4"/>
  <c r="AA53" i="4"/>
  <c r="Z53" i="4"/>
  <c r="Y53" i="4"/>
  <c r="X53" i="4"/>
  <c r="W53" i="4"/>
  <c r="V53" i="4"/>
  <c r="U53" i="4"/>
  <c r="T53" i="4"/>
  <c r="AB52" i="4"/>
  <c r="AA52" i="4"/>
  <c r="Z52" i="4"/>
  <c r="Y52" i="4"/>
  <c r="X52" i="4"/>
  <c r="W52" i="4"/>
  <c r="V52" i="4"/>
  <c r="U52" i="4"/>
  <c r="T52" i="4"/>
  <c r="AB51" i="4"/>
  <c r="AA51" i="4"/>
  <c r="Z51" i="4"/>
  <c r="Y51" i="4"/>
  <c r="X51" i="4"/>
  <c r="W51" i="4"/>
  <c r="V51" i="4"/>
  <c r="U51" i="4"/>
  <c r="T51" i="4"/>
  <c r="AB50" i="4"/>
  <c r="AA50" i="4"/>
  <c r="Z50" i="4"/>
  <c r="Y50" i="4"/>
  <c r="X50" i="4"/>
  <c r="W50" i="4"/>
  <c r="V50" i="4"/>
  <c r="U50" i="4"/>
  <c r="T50" i="4"/>
  <c r="AB49" i="4"/>
  <c r="AA49" i="4"/>
  <c r="Z49" i="4"/>
  <c r="Y49" i="4"/>
  <c r="X49" i="4"/>
  <c r="W49" i="4"/>
  <c r="V49" i="4"/>
  <c r="U49" i="4"/>
  <c r="T49" i="4"/>
  <c r="AB48" i="4"/>
  <c r="AA48" i="4"/>
  <c r="Z48" i="4"/>
  <c r="Y48" i="4"/>
  <c r="X48" i="4"/>
  <c r="W48" i="4"/>
  <c r="V48" i="4"/>
  <c r="U48" i="4"/>
  <c r="T48" i="4"/>
  <c r="AB47" i="4"/>
  <c r="AA47" i="4"/>
  <c r="Z47" i="4"/>
  <c r="Y47" i="4"/>
  <c r="X47" i="4"/>
  <c r="W47" i="4"/>
  <c r="V47" i="4"/>
  <c r="U47" i="4"/>
  <c r="T47" i="4"/>
  <c r="AB46" i="4"/>
  <c r="AA46" i="4"/>
  <c r="Z46" i="4"/>
  <c r="Y46" i="4"/>
  <c r="X46" i="4"/>
  <c r="W46" i="4"/>
  <c r="V46" i="4"/>
  <c r="U46" i="4"/>
  <c r="T46" i="4"/>
  <c r="AB45" i="4"/>
  <c r="AA45" i="4"/>
  <c r="Z45" i="4"/>
  <c r="Y45" i="4"/>
  <c r="X45" i="4"/>
  <c r="W45" i="4"/>
  <c r="V45" i="4"/>
  <c r="U45" i="4"/>
  <c r="T45" i="4"/>
  <c r="AB44" i="4"/>
  <c r="AA44" i="4"/>
  <c r="Z44" i="4"/>
  <c r="Y44" i="4"/>
  <c r="X44" i="4"/>
  <c r="W44" i="4"/>
  <c r="V44" i="4"/>
  <c r="U44" i="4"/>
  <c r="T44" i="4"/>
  <c r="AB43" i="4"/>
  <c r="AA43" i="4"/>
  <c r="Z43" i="4"/>
  <c r="Y43" i="4"/>
  <c r="X43" i="4"/>
  <c r="W43" i="4"/>
  <c r="V43" i="4"/>
  <c r="U43" i="4"/>
  <c r="T43" i="4"/>
  <c r="AB42" i="4"/>
  <c r="AA42" i="4"/>
  <c r="Z42" i="4"/>
  <c r="Y42" i="4"/>
  <c r="X42" i="4"/>
  <c r="W42" i="4"/>
  <c r="V42" i="4"/>
  <c r="U42" i="4"/>
  <c r="T42" i="4"/>
  <c r="AB41" i="4"/>
  <c r="AA41" i="4"/>
  <c r="Z41" i="4"/>
  <c r="Y41" i="4"/>
  <c r="X41" i="4"/>
  <c r="W41" i="4"/>
  <c r="V41" i="4"/>
  <c r="U41" i="4"/>
  <c r="T41" i="4"/>
  <c r="AB40" i="4"/>
  <c r="AA40" i="4"/>
  <c r="Z40" i="4"/>
  <c r="Y40" i="4"/>
  <c r="X40" i="4"/>
  <c r="W40" i="4"/>
  <c r="V40" i="4"/>
  <c r="U40" i="4"/>
  <c r="T40" i="4"/>
  <c r="AB39" i="4"/>
  <c r="AA39" i="4"/>
  <c r="Z39" i="4"/>
  <c r="Y39" i="4"/>
  <c r="X39" i="4"/>
  <c r="W39" i="4"/>
  <c r="V39" i="4"/>
  <c r="U39" i="4"/>
  <c r="T39" i="4"/>
  <c r="AB38" i="4"/>
  <c r="AA38" i="4"/>
  <c r="Z38" i="4"/>
  <c r="Y38" i="4"/>
  <c r="X38" i="4"/>
  <c r="W38" i="4"/>
  <c r="V38" i="4"/>
  <c r="U38" i="4"/>
  <c r="T38" i="4"/>
  <c r="AB37" i="4"/>
  <c r="AA37" i="4"/>
  <c r="Z37" i="4"/>
  <c r="Y37" i="4"/>
  <c r="X37" i="4"/>
  <c r="W37" i="4"/>
  <c r="V37" i="4"/>
  <c r="U37" i="4"/>
  <c r="T37" i="4"/>
  <c r="AB36" i="4"/>
  <c r="AA36" i="4"/>
  <c r="Z36" i="4"/>
  <c r="Y36" i="4"/>
  <c r="X36" i="4"/>
  <c r="W36" i="4"/>
  <c r="V36" i="4"/>
  <c r="U36" i="4"/>
  <c r="T36" i="4"/>
  <c r="AB35" i="4"/>
  <c r="AA35" i="4"/>
  <c r="Z35" i="4"/>
  <c r="Y35" i="4"/>
  <c r="X35" i="4"/>
  <c r="W35" i="4"/>
  <c r="V35" i="4"/>
  <c r="U35" i="4"/>
  <c r="T35" i="4"/>
  <c r="AB34" i="4"/>
  <c r="AA34" i="4"/>
  <c r="Z34" i="4"/>
  <c r="Y34" i="4"/>
  <c r="X34" i="4"/>
  <c r="W34" i="4"/>
  <c r="V34" i="4"/>
  <c r="U34" i="4"/>
  <c r="T34" i="4"/>
  <c r="AB33" i="4"/>
  <c r="AA33" i="4"/>
  <c r="Z33" i="4"/>
  <c r="Y33" i="4"/>
  <c r="X33" i="4"/>
  <c r="W33" i="4"/>
  <c r="V33" i="4"/>
  <c r="U33" i="4"/>
  <c r="T33" i="4"/>
  <c r="AB32" i="4"/>
  <c r="AA32" i="4"/>
  <c r="Z32" i="4"/>
  <c r="Y32" i="4"/>
  <c r="X32" i="4"/>
  <c r="W32" i="4"/>
  <c r="V32" i="4"/>
  <c r="U32" i="4"/>
  <c r="T32" i="4"/>
  <c r="AB31" i="4"/>
  <c r="AA31" i="4"/>
  <c r="Z31" i="4"/>
  <c r="Y31" i="4"/>
  <c r="X31" i="4"/>
  <c r="W31" i="4"/>
  <c r="V31" i="4"/>
  <c r="U31" i="4"/>
  <c r="T31" i="4"/>
  <c r="AB30" i="4"/>
  <c r="AA30" i="4"/>
  <c r="Z30" i="4"/>
  <c r="Y30" i="4"/>
  <c r="X30" i="4"/>
  <c r="W30" i="4"/>
  <c r="V30" i="4"/>
  <c r="U30" i="4"/>
  <c r="T30" i="4"/>
  <c r="AB29" i="4"/>
  <c r="AA29" i="4"/>
  <c r="Z29" i="4"/>
  <c r="Y29" i="4"/>
  <c r="X29" i="4"/>
  <c r="W29" i="4"/>
  <c r="V29" i="4"/>
  <c r="U29" i="4"/>
  <c r="T29" i="4"/>
  <c r="AB28" i="4"/>
  <c r="AA28" i="4"/>
  <c r="Z28" i="4"/>
  <c r="Y28" i="4"/>
  <c r="X28" i="4"/>
  <c r="W28" i="4"/>
  <c r="V28" i="4"/>
  <c r="U28" i="4"/>
  <c r="T28" i="4"/>
  <c r="AB27" i="4"/>
  <c r="AA27" i="4"/>
  <c r="Z27" i="4"/>
  <c r="Y27" i="4"/>
  <c r="X27" i="4"/>
  <c r="W27" i="4"/>
  <c r="V27" i="4"/>
  <c r="U27" i="4"/>
  <c r="T27" i="4"/>
  <c r="AB26" i="4"/>
  <c r="AA26" i="4"/>
  <c r="Z26" i="4"/>
  <c r="Y26" i="4"/>
  <c r="X26" i="4"/>
  <c r="W26" i="4"/>
  <c r="V26" i="4"/>
  <c r="U26" i="4"/>
  <c r="T26" i="4"/>
  <c r="AB25" i="4"/>
  <c r="AA25" i="4"/>
  <c r="Z25" i="4"/>
  <c r="Y25" i="4"/>
  <c r="X25" i="4"/>
  <c r="W25" i="4"/>
  <c r="V25" i="4"/>
  <c r="U25" i="4"/>
  <c r="T25" i="4"/>
  <c r="AB24" i="4"/>
  <c r="AA24" i="4"/>
  <c r="Z24" i="4"/>
  <c r="Y24" i="4"/>
  <c r="X24" i="4"/>
  <c r="W24" i="4"/>
  <c r="V24" i="4"/>
  <c r="U24" i="4"/>
  <c r="T24" i="4"/>
  <c r="AB23" i="4"/>
  <c r="AA23" i="4"/>
  <c r="Z23" i="4"/>
  <c r="Y23" i="4"/>
  <c r="X23" i="4"/>
  <c r="W23" i="4"/>
  <c r="V23" i="4"/>
  <c r="U23" i="4"/>
  <c r="T23" i="4"/>
  <c r="AB22" i="4"/>
  <c r="AA22" i="4"/>
  <c r="Z22" i="4"/>
  <c r="Y22" i="4"/>
  <c r="X22" i="4"/>
  <c r="W22" i="4"/>
  <c r="V22" i="4"/>
  <c r="U22" i="4"/>
  <c r="T22" i="4"/>
  <c r="AB21" i="4"/>
  <c r="AA21" i="4"/>
  <c r="Z21" i="4"/>
  <c r="Y21" i="4"/>
  <c r="X21" i="4"/>
  <c r="W21" i="4"/>
  <c r="V21" i="4"/>
  <c r="U21" i="4"/>
  <c r="T21" i="4"/>
  <c r="AB20" i="4"/>
  <c r="AA20" i="4"/>
  <c r="Z20" i="4"/>
  <c r="Y20" i="4"/>
  <c r="X20" i="4"/>
  <c r="W20" i="4"/>
  <c r="V20" i="4"/>
  <c r="U20" i="4"/>
  <c r="T20" i="4"/>
  <c r="AB19" i="4"/>
  <c r="AA19" i="4"/>
  <c r="Z19" i="4"/>
  <c r="Y19" i="4"/>
  <c r="X19" i="4"/>
  <c r="W19" i="4"/>
  <c r="V19" i="4"/>
  <c r="U19" i="4"/>
  <c r="T19" i="4"/>
  <c r="AB18" i="4"/>
  <c r="AA18" i="4"/>
  <c r="Z18" i="4"/>
  <c r="Y18" i="4"/>
  <c r="X18" i="4"/>
  <c r="W18" i="4"/>
  <c r="V18" i="4"/>
  <c r="U18" i="4"/>
  <c r="T18" i="4"/>
  <c r="AB17" i="4"/>
  <c r="AA17" i="4"/>
  <c r="Z17" i="4"/>
  <c r="Y17" i="4"/>
  <c r="X17" i="4"/>
  <c r="W17" i="4"/>
  <c r="V17" i="4"/>
  <c r="U17" i="4"/>
  <c r="T17" i="4"/>
  <c r="AB16" i="4"/>
  <c r="AA16" i="4"/>
  <c r="Z16" i="4"/>
  <c r="Y16" i="4"/>
  <c r="X16" i="4"/>
  <c r="W16" i="4"/>
  <c r="V16" i="4"/>
  <c r="U16" i="4"/>
  <c r="T16" i="4"/>
  <c r="AB15" i="4"/>
  <c r="AA15" i="4"/>
  <c r="Z15" i="4"/>
  <c r="Y15" i="4"/>
  <c r="X15" i="4"/>
  <c r="W15" i="4"/>
  <c r="V15" i="4"/>
  <c r="U15" i="4"/>
  <c r="T15" i="4"/>
  <c r="AB14" i="4"/>
  <c r="AA14" i="4"/>
  <c r="Z14" i="4"/>
  <c r="Y14" i="4"/>
  <c r="X14" i="4"/>
  <c r="W14" i="4"/>
  <c r="V14" i="4"/>
  <c r="U14" i="4"/>
  <c r="T14" i="4"/>
  <c r="AB13" i="4"/>
  <c r="AA13" i="4"/>
  <c r="Z13" i="4"/>
  <c r="Y13" i="4"/>
  <c r="X13" i="4"/>
  <c r="W13" i="4"/>
  <c r="V13" i="4"/>
  <c r="U13" i="4"/>
  <c r="T13" i="4"/>
  <c r="AB12" i="4"/>
  <c r="AA12" i="4"/>
  <c r="Z12" i="4"/>
  <c r="Y12" i="4"/>
  <c r="X12" i="4"/>
  <c r="W12" i="4"/>
  <c r="V12" i="4"/>
  <c r="U12" i="4"/>
  <c r="T12" i="4"/>
  <c r="AB11" i="4"/>
  <c r="AA11" i="4"/>
  <c r="Z11" i="4"/>
  <c r="Y11" i="4"/>
  <c r="X11" i="4"/>
  <c r="W11" i="4"/>
  <c r="V11" i="4"/>
  <c r="U11" i="4"/>
  <c r="T11" i="4"/>
  <c r="AB10" i="4"/>
  <c r="AA10" i="4"/>
  <c r="Z10" i="4"/>
  <c r="Y10" i="4"/>
  <c r="X10" i="4"/>
  <c r="W10" i="4"/>
  <c r="V10" i="4"/>
  <c r="U10" i="4"/>
  <c r="T10" i="4"/>
  <c r="AB9" i="4"/>
  <c r="AA9" i="4"/>
  <c r="Z9" i="4"/>
  <c r="Y9" i="4"/>
  <c r="X9" i="4"/>
  <c r="W9" i="4"/>
  <c r="V9" i="4"/>
  <c r="U9" i="4"/>
  <c r="T9" i="4"/>
  <c r="AB8" i="4"/>
  <c r="AA8" i="4"/>
  <c r="Z8" i="4"/>
  <c r="Y8" i="4"/>
  <c r="X8" i="4"/>
  <c r="W8" i="4"/>
  <c r="V8" i="4"/>
  <c r="U8" i="4"/>
  <c r="T8" i="4"/>
  <c r="AB7" i="4"/>
  <c r="AA7" i="4"/>
  <c r="Z7" i="4"/>
  <c r="Y7" i="4"/>
  <c r="X7" i="4"/>
  <c r="W7" i="4"/>
  <c r="V7" i="4"/>
  <c r="U7" i="4"/>
  <c r="T7" i="4"/>
  <c r="AB6" i="4"/>
  <c r="AA6" i="4"/>
  <c r="Z6" i="4"/>
  <c r="Y6" i="4"/>
  <c r="X6" i="4"/>
  <c r="W6" i="4"/>
  <c r="V6" i="4"/>
  <c r="U6" i="4"/>
  <c r="T6" i="4"/>
  <c r="AB5" i="4"/>
  <c r="AA5" i="4"/>
  <c r="Z5" i="4"/>
  <c r="Y5" i="4"/>
  <c r="X5" i="4"/>
  <c r="W5" i="4"/>
  <c r="V5" i="4"/>
  <c r="U5" i="4"/>
  <c r="T5" i="4"/>
  <c r="AB4" i="4"/>
  <c r="AA4" i="4"/>
  <c r="Z4" i="4"/>
  <c r="Y4" i="4"/>
  <c r="X4" i="4"/>
  <c r="W4" i="4"/>
  <c r="V4" i="4"/>
  <c r="U4" i="4"/>
  <c r="T4" i="4"/>
  <c r="AB3" i="4"/>
  <c r="AA3" i="4"/>
  <c r="Z3" i="4"/>
  <c r="Y3" i="4"/>
  <c r="X3" i="4"/>
  <c r="W3" i="4"/>
  <c r="V3" i="4"/>
  <c r="U3" i="4"/>
  <c r="T3" i="4"/>
  <c r="T435" i="2"/>
  <c r="U435" i="2"/>
  <c r="V435" i="2"/>
  <c r="W435" i="2"/>
  <c r="X435" i="2"/>
  <c r="Y435" i="2"/>
  <c r="Z435" i="2"/>
  <c r="AA435" i="2"/>
  <c r="AB435" i="2"/>
  <c r="T436" i="2"/>
  <c r="U436" i="2"/>
  <c r="V436" i="2"/>
  <c r="W436" i="2"/>
  <c r="X436" i="2"/>
  <c r="Y436" i="2"/>
  <c r="Z436" i="2"/>
  <c r="AA436" i="2"/>
  <c r="AB436" i="2"/>
  <c r="AB434" i="2"/>
  <c r="AA434" i="2"/>
  <c r="Z434" i="2"/>
  <c r="Y434" i="2"/>
  <c r="X434" i="2"/>
  <c r="W434" i="2"/>
  <c r="V434" i="2"/>
  <c r="U434" i="2"/>
  <c r="T434" i="2"/>
  <c r="AB433" i="2"/>
  <c r="AA433" i="2"/>
  <c r="Z433" i="2"/>
  <c r="Y433" i="2"/>
  <c r="X433" i="2"/>
  <c r="W433" i="2"/>
  <c r="V433" i="2"/>
  <c r="U433" i="2"/>
  <c r="T433" i="2"/>
  <c r="AB432" i="2"/>
  <c r="AA432" i="2"/>
  <c r="Z432" i="2"/>
  <c r="Y432" i="2"/>
  <c r="X432" i="2"/>
  <c r="W432" i="2"/>
  <c r="V432" i="2"/>
  <c r="U432" i="2"/>
  <c r="T432" i="2"/>
  <c r="AB431" i="2"/>
  <c r="AA431" i="2"/>
  <c r="Z431" i="2"/>
  <c r="Y431" i="2"/>
  <c r="X431" i="2"/>
  <c r="W431" i="2"/>
  <c r="V431" i="2"/>
  <c r="U431" i="2"/>
  <c r="T431" i="2"/>
  <c r="AB430" i="2"/>
  <c r="AA430" i="2"/>
  <c r="Z430" i="2"/>
  <c r="Y430" i="2"/>
  <c r="X430" i="2"/>
  <c r="W430" i="2"/>
  <c r="V430" i="2"/>
  <c r="U430" i="2"/>
  <c r="T430" i="2"/>
  <c r="AB429" i="2"/>
  <c r="AA429" i="2"/>
  <c r="Z429" i="2"/>
  <c r="Y429" i="2"/>
  <c r="X429" i="2"/>
  <c r="W429" i="2"/>
  <c r="V429" i="2"/>
  <c r="U429" i="2"/>
  <c r="T429" i="2"/>
  <c r="AB428" i="2"/>
  <c r="AA428" i="2"/>
  <c r="Z428" i="2"/>
  <c r="Y428" i="2"/>
  <c r="X428" i="2"/>
  <c r="W428" i="2"/>
  <c r="V428" i="2"/>
  <c r="U428" i="2"/>
  <c r="T428" i="2"/>
  <c r="AB427" i="2"/>
  <c r="AA427" i="2"/>
  <c r="Z427" i="2"/>
  <c r="Y427" i="2"/>
  <c r="X427" i="2"/>
  <c r="W427" i="2"/>
  <c r="V427" i="2"/>
  <c r="U427" i="2"/>
  <c r="T427" i="2"/>
  <c r="AB426" i="2"/>
  <c r="AA426" i="2"/>
  <c r="Z426" i="2"/>
  <c r="Y426" i="2"/>
  <c r="X426" i="2"/>
  <c r="W426" i="2"/>
  <c r="V426" i="2"/>
  <c r="U426" i="2"/>
  <c r="T426" i="2"/>
  <c r="AB425" i="2"/>
  <c r="AA425" i="2"/>
  <c r="Z425" i="2"/>
  <c r="Y425" i="2"/>
  <c r="X425" i="2"/>
  <c r="W425" i="2"/>
  <c r="V425" i="2"/>
  <c r="U425" i="2"/>
  <c r="T425" i="2"/>
  <c r="AB424" i="2"/>
  <c r="AA424" i="2"/>
  <c r="Z424" i="2"/>
  <c r="Y424" i="2"/>
  <c r="X424" i="2"/>
  <c r="W424" i="2"/>
  <c r="V424" i="2"/>
  <c r="U424" i="2"/>
  <c r="T424" i="2"/>
  <c r="AB423" i="2"/>
  <c r="AA423" i="2"/>
  <c r="Z423" i="2"/>
  <c r="Y423" i="2"/>
  <c r="X423" i="2"/>
  <c r="W423" i="2"/>
  <c r="V423" i="2"/>
  <c r="U423" i="2"/>
  <c r="T423" i="2"/>
  <c r="AB422" i="2"/>
  <c r="AA422" i="2"/>
  <c r="Z422" i="2"/>
  <c r="Y422" i="2"/>
  <c r="X422" i="2"/>
  <c r="W422" i="2"/>
  <c r="V422" i="2"/>
  <c r="U422" i="2"/>
  <c r="T422" i="2"/>
  <c r="AB421" i="2"/>
  <c r="AA421" i="2"/>
  <c r="Z421" i="2"/>
  <c r="Y421" i="2"/>
  <c r="X421" i="2"/>
  <c r="W421" i="2"/>
  <c r="V421" i="2"/>
  <c r="U421" i="2"/>
  <c r="T421" i="2"/>
  <c r="AB420" i="2"/>
  <c r="AA420" i="2"/>
  <c r="Z420" i="2"/>
  <c r="Y420" i="2"/>
  <c r="X420" i="2"/>
  <c r="W420" i="2"/>
  <c r="V420" i="2"/>
  <c r="U420" i="2"/>
  <c r="T420" i="2"/>
  <c r="AB419" i="2"/>
  <c r="AA419" i="2"/>
  <c r="Z419" i="2"/>
  <c r="Y419" i="2"/>
  <c r="X419" i="2"/>
  <c r="W419" i="2"/>
  <c r="V419" i="2"/>
  <c r="U419" i="2"/>
  <c r="T419" i="2"/>
  <c r="AB418" i="2"/>
  <c r="AA418" i="2"/>
  <c r="Z418" i="2"/>
  <c r="Y418" i="2"/>
  <c r="X418" i="2"/>
  <c r="W418" i="2"/>
  <c r="V418" i="2"/>
  <c r="U418" i="2"/>
  <c r="T418" i="2"/>
  <c r="AB417" i="2"/>
  <c r="AA417" i="2"/>
  <c r="Z417" i="2"/>
  <c r="Y417" i="2"/>
  <c r="X417" i="2"/>
  <c r="W417" i="2"/>
  <c r="V417" i="2"/>
  <c r="U417" i="2"/>
  <c r="T417" i="2"/>
  <c r="AB416" i="2"/>
  <c r="AA416" i="2"/>
  <c r="Z416" i="2"/>
  <c r="Y416" i="2"/>
  <c r="X416" i="2"/>
  <c r="W416" i="2"/>
  <c r="V416" i="2"/>
  <c r="U416" i="2"/>
  <c r="T416" i="2"/>
  <c r="AB415" i="2"/>
  <c r="AA415" i="2"/>
  <c r="Z415" i="2"/>
  <c r="Y415" i="2"/>
  <c r="X415" i="2"/>
  <c r="W415" i="2"/>
  <c r="V415" i="2"/>
  <c r="U415" i="2"/>
  <c r="T415" i="2"/>
  <c r="AB414" i="2"/>
  <c r="AA414" i="2"/>
  <c r="Z414" i="2"/>
  <c r="Y414" i="2"/>
  <c r="X414" i="2"/>
  <c r="W414" i="2"/>
  <c r="V414" i="2"/>
  <c r="U414" i="2"/>
  <c r="T414" i="2"/>
  <c r="AB413" i="2"/>
  <c r="AA413" i="2"/>
  <c r="Z413" i="2"/>
  <c r="Y413" i="2"/>
  <c r="X413" i="2"/>
  <c r="W413" i="2"/>
  <c r="V413" i="2"/>
  <c r="U413" i="2"/>
  <c r="T413" i="2"/>
  <c r="AB412" i="2"/>
  <c r="AA412" i="2"/>
  <c r="Z412" i="2"/>
  <c r="Y412" i="2"/>
  <c r="X412" i="2"/>
  <c r="W412" i="2"/>
  <c r="V412" i="2"/>
  <c r="U412" i="2"/>
  <c r="T412" i="2"/>
  <c r="AB411" i="2"/>
  <c r="AA411" i="2"/>
  <c r="Z411" i="2"/>
  <c r="Y411" i="2"/>
  <c r="X411" i="2"/>
  <c r="W411" i="2"/>
  <c r="V411" i="2"/>
  <c r="U411" i="2"/>
  <c r="T411" i="2"/>
  <c r="AB410" i="2"/>
  <c r="AA410" i="2"/>
  <c r="Z410" i="2"/>
  <c r="Y410" i="2"/>
  <c r="X410" i="2"/>
  <c r="W410" i="2"/>
  <c r="V410" i="2"/>
  <c r="U410" i="2"/>
  <c r="T410" i="2"/>
  <c r="AB409" i="2"/>
  <c r="AA409" i="2"/>
  <c r="Z409" i="2"/>
  <c r="Y409" i="2"/>
  <c r="X409" i="2"/>
  <c r="W409" i="2"/>
  <c r="V409" i="2"/>
  <c r="U409" i="2"/>
  <c r="T409" i="2"/>
  <c r="AB408" i="2"/>
  <c r="AA408" i="2"/>
  <c r="Z408" i="2"/>
  <c r="Y408" i="2"/>
  <c r="X408" i="2"/>
  <c r="W408" i="2"/>
  <c r="V408" i="2"/>
  <c r="U408" i="2"/>
  <c r="T408" i="2"/>
  <c r="AB407" i="2"/>
  <c r="AA407" i="2"/>
  <c r="Z407" i="2"/>
  <c r="Y407" i="2"/>
  <c r="X407" i="2"/>
  <c r="W407" i="2"/>
  <c r="V407" i="2"/>
  <c r="U407" i="2"/>
  <c r="T407" i="2"/>
  <c r="AB406" i="2"/>
  <c r="AA406" i="2"/>
  <c r="Z406" i="2"/>
  <c r="Y406" i="2"/>
  <c r="X406" i="2"/>
  <c r="W406" i="2"/>
  <c r="V406" i="2"/>
  <c r="U406" i="2"/>
  <c r="T406" i="2"/>
  <c r="AB405" i="2"/>
  <c r="AA405" i="2"/>
  <c r="Z405" i="2"/>
  <c r="Y405" i="2"/>
  <c r="X405" i="2"/>
  <c r="W405" i="2"/>
  <c r="V405" i="2"/>
  <c r="U405" i="2"/>
  <c r="T405" i="2"/>
  <c r="AB404" i="2"/>
  <c r="AA404" i="2"/>
  <c r="Z404" i="2"/>
  <c r="Y404" i="2"/>
  <c r="X404" i="2"/>
  <c r="W404" i="2"/>
  <c r="V404" i="2"/>
  <c r="U404" i="2"/>
  <c r="T404" i="2"/>
  <c r="AB403" i="2"/>
  <c r="AA403" i="2"/>
  <c r="Z403" i="2"/>
  <c r="Y403" i="2"/>
  <c r="X403" i="2"/>
  <c r="W403" i="2"/>
  <c r="V403" i="2"/>
  <c r="U403" i="2"/>
  <c r="T403" i="2"/>
  <c r="AB402" i="2"/>
  <c r="AA402" i="2"/>
  <c r="Z402" i="2"/>
  <c r="Y402" i="2"/>
  <c r="X402" i="2"/>
  <c r="W402" i="2"/>
  <c r="V402" i="2"/>
  <c r="U402" i="2"/>
  <c r="T402" i="2"/>
  <c r="AB401" i="2"/>
  <c r="AA401" i="2"/>
  <c r="Z401" i="2"/>
  <c r="Y401" i="2"/>
  <c r="X401" i="2"/>
  <c r="W401" i="2"/>
  <c r="V401" i="2"/>
  <c r="U401" i="2"/>
  <c r="T401" i="2"/>
  <c r="AB400" i="2"/>
  <c r="AA400" i="2"/>
  <c r="Z400" i="2"/>
  <c r="Y400" i="2"/>
  <c r="X400" i="2"/>
  <c r="W400" i="2"/>
  <c r="V400" i="2"/>
  <c r="U400" i="2"/>
  <c r="T400" i="2"/>
  <c r="AB399" i="2"/>
  <c r="AA399" i="2"/>
  <c r="Z399" i="2"/>
  <c r="Y399" i="2"/>
  <c r="X399" i="2"/>
  <c r="W399" i="2"/>
  <c r="V399" i="2"/>
  <c r="U399" i="2"/>
  <c r="T399" i="2"/>
  <c r="AB398" i="2"/>
  <c r="AA398" i="2"/>
  <c r="Z398" i="2"/>
  <c r="Y398" i="2"/>
  <c r="X398" i="2"/>
  <c r="W398" i="2"/>
  <c r="V398" i="2"/>
  <c r="U398" i="2"/>
  <c r="T398" i="2"/>
  <c r="AB397" i="2"/>
  <c r="AA397" i="2"/>
  <c r="Z397" i="2"/>
  <c r="Y397" i="2"/>
  <c r="X397" i="2"/>
  <c r="W397" i="2"/>
  <c r="V397" i="2"/>
  <c r="U397" i="2"/>
  <c r="T397" i="2"/>
  <c r="AB396" i="2"/>
  <c r="AA396" i="2"/>
  <c r="Z396" i="2"/>
  <c r="Y396" i="2"/>
  <c r="X396" i="2"/>
  <c r="W396" i="2"/>
  <c r="V396" i="2"/>
  <c r="U396" i="2"/>
  <c r="T396" i="2"/>
  <c r="AB395" i="2"/>
  <c r="AA395" i="2"/>
  <c r="Z395" i="2"/>
  <c r="Y395" i="2"/>
  <c r="X395" i="2"/>
  <c r="W395" i="2"/>
  <c r="V395" i="2"/>
  <c r="U395" i="2"/>
  <c r="T395" i="2"/>
  <c r="AB394" i="2"/>
  <c r="AA394" i="2"/>
  <c r="Z394" i="2"/>
  <c r="Y394" i="2"/>
  <c r="X394" i="2"/>
  <c r="W394" i="2"/>
  <c r="V394" i="2"/>
  <c r="U394" i="2"/>
  <c r="T394" i="2"/>
  <c r="AB393" i="2"/>
  <c r="AA393" i="2"/>
  <c r="Z393" i="2"/>
  <c r="Y393" i="2"/>
  <c r="X393" i="2"/>
  <c r="W393" i="2"/>
  <c r="V393" i="2"/>
  <c r="U393" i="2"/>
  <c r="T393" i="2"/>
  <c r="AB392" i="2"/>
  <c r="AA392" i="2"/>
  <c r="Z392" i="2"/>
  <c r="Y392" i="2"/>
  <c r="X392" i="2"/>
  <c r="W392" i="2"/>
  <c r="V392" i="2"/>
  <c r="U392" i="2"/>
  <c r="T392" i="2"/>
  <c r="AB391" i="2"/>
  <c r="AA391" i="2"/>
  <c r="Z391" i="2"/>
  <c r="Y391" i="2"/>
  <c r="X391" i="2"/>
  <c r="W391" i="2"/>
  <c r="V391" i="2"/>
  <c r="U391" i="2"/>
  <c r="T391" i="2"/>
  <c r="AB390" i="2"/>
  <c r="AA390" i="2"/>
  <c r="Z390" i="2"/>
  <c r="Y390" i="2"/>
  <c r="X390" i="2"/>
  <c r="W390" i="2"/>
  <c r="V390" i="2"/>
  <c r="U390" i="2"/>
  <c r="T390" i="2"/>
  <c r="AB389" i="2"/>
  <c r="AA389" i="2"/>
  <c r="Z389" i="2"/>
  <c r="Y389" i="2"/>
  <c r="X389" i="2"/>
  <c r="W389" i="2"/>
  <c r="V389" i="2"/>
  <c r="U389" i="2"/>
  <c r="T389" i="2"/>
  <c r="AB388" i="2"/>
  <c r="AA388" i="2"/>
  <c r="Z388" i="2"/>
  <c r="Y388" i="2"/>
  <c r="X388" i="2"/>
  <c r="W388" i="2"/>
  <c r="V388" i="2"/>
  <c r="U388" i="2"/>
  <c r="T388" i="2"/>
  <c r="AB387" i="2"/>
  <c r="AA387" i="2"/>
  <c r="Z387" i="2"/>
  <c r="Y387" i="2"/>
  <c r="X387" i="2"/>
  <c r="W387" i="2"/>
  <c r="V387" i="2"/>
  <c r="U387" i="2"/>
  <c r="T387" i="2"/>
  <c r="AB386" i="2"/>
  <c r="AA386" i="2"/>
  <c r="Z386" i="2"/>
  <c r="Y386" i="2"/>
  <c r="X386" i="2"/>
  <c r="W386" i="2"/>
  <c r="V386" i="2"/>
  <c r="U386" i="2"/>
  <c r="T386" i="2"/>
  <c r="AB385" i="2"/>
  <c r="AA385" i="2"/>
  <c r="Z385" i="2"/>
  <c r="Y385" i="2"/>
  <c r="X385" i="2"/>
  <c r="W385" i="2"/>
  <c r="V385" i="2"/>
  <c r="U385" i="2"/>
  <c r="T385" i="2"/>
  <c r="AB384" i="2"/>
  <c r="AA384" i="2"/>
  <c r="Z384" i="2"/>
  <c r="Y384" i="2"/>
  <c r="X384" i="2"/>
  <c r="W384" i="2"/>
  <c r="V384" i="2"/>
  <c r="U384" i="2"/>
  <c r="T384" i="2"/>
  <c r="AB383" i="2"/>
  <c r="AA383" i="2"/>
  <c r="Z383" i="2"/>
  <c r="Y383" i="2"/>
  <c r="X383" i="2"/>
  <c r="W383" i="2"/>
  <c r="V383" i="2"/>
  <c r="U383" i="2"/>
  <c r="T383" i="2"/>
  <c r="AB382" i="2"/>
  <c r="AA382" i="2"/>
  <c r="Z382" i="2"/>
  <c r="Y382" i="2"/>
  <c r="X382" i="2"/>
  <c r="W382" i="2"/>
  <c r="V382" i="2"/>
  <c r="U382" i="2"/>
  <c r="T382" i="2"/>
  <c r="AB381" i="2"/>
  <c r="AA381" i="2"/>
  <c r="Z381" i="2"/>
  <c r="Y381" i="2"/>
  <c r="X381" i="2"/>
  <c r="W381" i="2"/>
  <c r="V381" i="2"/>
  <c r="U381" i="2"/>
  <c r="T381" i="2"/>
  <c r="AB380" i="2"/>
  <c r="AA380" i="2"/>
  <c r="Z380" i="2"/>
  <c r="Y380" i="2"/>
  <c r="X380" i="2"/>
  <c r="W380" i="2"/>
  <c r="V380" i="2"/>
  <c r="U380" i="2"/>
  <c r="T380" i="2"/>
  <c r="AB379" i="2"/>
  <c r="AA379" i="2"/>
  <c r="Z379" i="2"/>
  <c r="Y379" i="2"/>
  <c r="X379" i="2"/>
  <c r="W379" i="2"/>
  <c r="V379" i="2"/>
  <c r="U379" i="2"/>
  <c r="T379" i="2"/>
  <c r="AB378" i="2"/>
  <c r="AA378" i="2"/>
  <c r="Z378" i="2"/>
  <c r="Y378" i="2"/>
  <c r="X378" i="2"/>
  <c r="W378" i="2"/>
  <c r="V378" i="2"/>
  <c r="U378" i="2"/>
  <c r="T378" i="2"/>
  <c r="AB377" i="2"/>
  <c r="AA377" i="2"/>
  <c r="Z377" i="2"/>
  <c r="Y377" i="2"/>
  <c r="X377" i="2"/>
  <c r="W377" i="2"/>
  <c r="V377" i="2"/>
  <c r="U377" i="2"/>
  <c r="T377" i="2"/>
  <c r="AB376" i="2"/>
  <c r="AA376" i="2"/>
  <c r="Z376" i="2"/>
  <c r="Y376" i="2"/>
  <c r="X376" i="2"/>
  <c r="W376" i="2"/>
  <c r="V376" i="2"/>
  <c r="U376" i="2"/>
  <c r="T376" i="2"/>
  <c r="AB375" i="2"/>
  <c r="AA375" i="2"/>
  <c r="Z375" i="2"/>
  <c r="Y375" i="2"/>
  <c r="X375" i="2"/>
  <c r="W375" i="2"/>
  <c r="V375" i="2"/>
  <c r="U375" i="2"/>
  <c r="T375" i="2"/>
  <c r="AB374" i="2"/>
  <c r="AA374" i="2"/>
  <c r="Z374" i="2"/>
  <c r="Y374" i="2"/>
  <c r="X374" i="2"/>
  <c r="W374" i="2"/>
  <c r="V374" i="2"/>
  <c r="U374" i="2"/>
  <c r="T374" i="2"/>
  <c r="AB373" i="2"/>
  <c r="AA373" i="2"/>
  <c r="Z373" i="2"/>
  <c r="Y373" i="2"/>
  <c r="X373" i="2"/>
  <c r="W373" i="2"/>
  <c r="V373" i="2"/>
  <c r="U373" i="2"/>
  <c r="T373" i="2"/>
  <c r="AB372" i="2"/>
  <c r="AA372" i="2"/>
  <c r="Z372" i="2"/>
  <c r="Y372" i="2"/>
  <c r="X372" i="2"/>
  <c r="W372" i="2"/>
  <c r="V372" i="2"/>
  <c r="U372" i="2"/>
  <c r="T372" i="2"/>
  <c r="AB371" i="2"/>
  <c r="AA371" i="2"/>
  <c r="Z371" i="2"/>
  <c r="Y371" i="2"/>
  <c r="X371" i="2"/>
  <c r="W371" i="2"/>
  <c r="V371" i="2"/>
  <c r="U371" i="2"/>
  <c r="T371" i="2"/>
  <c r="AB370" i="2"/>
  <c r="AA370" i="2"/>
  <c r="Z370" i="2"/>
  <c r="Y370" i="2"/>
  <c r="X370" i="2"/>
  <c r="W370" i="2"/>
  <c r="V370" i="2"/>
  <c r="U370" i="2"/>
  <c r="T370" i="2"/>
  <c r="AB369" i="2"/>
  <c r="AA369" i="2"/>
  <c r="Z369" i="2"/>
  <c r="Y369" i="2"/>
  <c r="X369" i="2"/>
  <c r="W369" i="2"/>
  <c r="V369" i="2"/>
  <c r="U369" i="2"/>
  <c r="T369" i="2"/>
  <c r="AB368" i="2"/>
  <c r="AA368" i="2"/>
  <c r="Z368" i="2"/>
  <c r="Y368" i="2"/>
  <c r="X368" i="2"/>
  <c r="W368" i="2"/>
  <c r="V368" i="2"/>
  <c r="U368" i="2"/>
  <c r="T368" i="2"/>
  <c r="AB367" i="2"/>
  <c r="AA367" i="2"/>
  <c r="Z367" i="2"/>
  <c r="Y367" i="2"/>
  <c r="X367" i="2"/>
  <c r="W367" i="2"/>
  <c r="V367" i="2"/>
  <c r="U367" i="2"/>
  <c r="T367" i="2"/>
  <c r="AB366" i="2"/>
  <c r="AA366" i="2"/>
  <c r="Z366" i="2"/>
  <c r="Y366" i="2"/>
  <c r="X366" i="2"/>
  <c r="W366" i="2"/>
  <c r="V366" i="2"/>
  <c r="U366" i="2"/>
  <c r="T366" i="2"/>
  <c r="AB365" i="2"/>
  <c r="AA365" i="2"/>
  <c r="Z365" i="2"/>
  <c r="Y365" i="2"/>
  <c r="X365" i="2"/>
  <c r="W365" i="2"/>
  <c r="V365" i="2"/>
  <c r="U365" i="2"/>
  <c r="T365" i="2"/>
  <c r="AB364" i="2"/>
  <c r="AA364" i="2"/>
  <c r="Z364" i="2"/>
  <c r="Y364" i="2"/>
  <c r="X364" i="2"/>
  <c r="W364" i="2"/>
  <c r="V364" i="2"/>
  <c r="U364" i="2"/>
  <c r="T364" i="2"/>
  <c r="AB363" i="2"/>
  <c r="AA363" i="2"/>
  <c r="Z363" i="2"/>
  <c r="Y363" i="2"/>
  <c r="X363" i="2"/>
  <c r="W363" i="2"/>
  <c r="V363" i="2"/>
  <c r="U363" i="2"/>
  <c r="T363" i="2"/>
  <c r="AB362" i="2"/>
  <c r="AA362" i="2"/>
  <c r="Z362" i="2"/>
  <c r="Y362" i="2"/>
  <c r="X362" i="2"/>
  <c r="W362" i="2"/>
  <c r="V362" i="2"/>
  <c r="U362" i="2"/>
  <c r="T362" i="2"/>
  <c r="AB361" i="2"/>
  <c r="AA361" i="2"/>
  <c r="Z361" i="2"/>
  <c r="Y361" i="2"/>
  <c r="X361" i="2"/>
  <c r="W361" i="2"/>
  <c r="V361" i="2"/>
  <c r="U361" i="2"/>
  <c r="T361" i="2"/>
  <c r="AB360" i="2"/>
  <c r="AA360" i="2"/>
  <c r="Z360" i="2"/>
  <c r="Y360" i="2"/>
  <c r="X360" i="2"/>
  <c r="W360" i="2"/>
  <c r="V360" i="2"/>
  <c r="U360" i="2"/>
  <c r="T360" i="2"/>
  <c r="AB359" i="2"/>
  <c r="AA359" i="2"/>
  <c r="Z359" i="2"/>
  <c r="Y359" i="2"/>
  <c r="X359" i="2"/>
  <c r="W359" i="2"/>
  <c r="V359" i="2"/>
  <c r="U359" i="2"/>
  <c r="T359" i="2"/>
  <c r="AB358" i="2"/>
  <c r="AA358" i="2"/>
  <c r="Z358" i="2"/>
  <c r="Y358" i="2"/>
  <c r="X358" i="2"/>
  <c r="W358" i="2"/>
  <c r="V358" i="2"/>
  <c r="U358" i="2"/>
  <c r="T358" i="2"/>
  <c r="AB357" i="2"/>
  <c r="AA357" i="2"/>
  <c r="Z357" i="2"/>
  <c r="Y357" i="2"/>
  <c r="X357" i="2"/>
  <c r="W357" i="2"/>
  <c r="V357" i="2"/>
  <c r="U357" i="2"/>
  <c r="T357" i="2"/>
  <c r="AB356" i="2"/>
  <c r="AA356" i="2"/>
  <c r="Z356" i="2"/>
  <c r="Y356" i="2"/>
  <c r="X356" i="2"/>
  <c r="W356" i="2"/>
  <c r="V356" i="2"/>
  <c r="U356" i="2"/>
  <c r="T356" i="2"/>
  <c r="AB355" i="2"/>
  <c r="AA355" i="2"/>
  <c r="Z355" i="2"/>
  <c r="Y355" i="2"/>
  <c r="X355" i="2"/>
  <c r="W355" i="2"/>
  <c r="V355" i="2"/>
  <c r="U355" i="2"/>
  <c r="T355" i="2"/>
  <c r="AB354" i="2"/>
  <c r="AA354" i="2"/>
  <c r="Z354" i="2"/>
  <c r="Y354" i="2"/>
  <c r="X354" i="2"/>
  <c r="W354" i="2"/>
  <c r="V354" i="2"/>
  <c r="U354" i="2"/>
  <c r="T354" i="2"/>
  <c r="AB353" i="2"/>
  <c r="AA353" i="2"/>
  <c r="Z353" i="2"/>
  <c r="Y353" i="2"/>
  <c r="X353" i="2"/>
  <c r="W353" i="2"/>
  <c r="V353" i="2"/>
  <c r="U353" i="2"/>
  <c r="T353" i="2"/>
  <c r="AB352" i="2"/>
  <c r="AA352" i="2"/>
  <c r="Z352" i="2"/>
  <c r="Y352" i="2"/>
  <c r="X352" i="2"/>
  <c r="W352" i="2"/>
  <c r="V352" i="2"/>
  <c r="U352" i="2"/>
  <c r="T352" i="2"/>
  <c r="AB351" i="2"/>
  <c r="AA351" i="2"/>
  <c r="Z351" i="2"/>
  <c r="Y351" i="2"/>
  <c r="X351" i="2"/>
  <c r="W351" i="2"/>
  <c r="V351" i="2"/>
  <c r="U351" i="2"/>
  <c r="T351" i="2"/>
  <c r="AB350" i="2"/>
  <c r="AA350" i="2"/>
  <c r="Z350" i="2"/>
  <c r="Y350" i="2"/>
  <c r="X350" i="2"/>
  <c r="W350" i="2"/>
  <c r="V350" i="2"/>
  <c r="U350" i="2"/>
  <c r="T350" i="2"/>
  <c r="AB349" i="2"/>
  <c r="AA349" i="2"/>
  <c r="Z349" i="2"/>
  <c r="Y349" i="2"/>
  <c r="X349" i="2"/>
  <c r="W349" i="2"/>
  <c r="V349" i="2"/>
  <c r="U349" i="2"/>
  <c r="T349" i="2"/>
  <c r="AB348" i="2"/>
  <c r="AA348" i="2"/>
  <c r="Z348" i="2"/>
  <c r="Y348" i="2"/>
  <c r="X348" i="2"/>
  <c r="W348" i="2"/>
  <c r="V348" i="2"/>
  <c r="U348" i="2"/>
  <c r="T348" i="2"/>
  <c r="AB347" i="2"/>
  <c r="AA347" i="2"/>
  <c r="Z347" i="2"/>
  <c r="Y347" i="2"/>
  <c r="X347" i="2"/>
  <c r="W347" i="2"/>
  <c r="V347" i="2"/>
  <c r="U347" i="2"/>
  <c r="T347" i="2"/>
  <c r="AB346" i="2"/>
  <c r="AA346" i="2"/>
  <c r="Z346" i="2"/>
  <c r="Y346" i="2"/>
  <c r="X346" i="2"/>
  <c r="W346" i="2"/>
  <c r="V346" i="2"/>
  <c r="U346" i="2"/>
  <c r="T346" i="2"/>
  <c r="AB345" i="2"/>
  <c r="AA345" i="2"/>
  <c r="Z345" i="2"/>
  <c r="Y345" i="2"/>
  <c r="X345" i="2"/>
  <c r="W345" i="2"/>
  <c r="V345" i="2"/>
  <c r="U345" i="2"/>
  <c r="T345" i="2"/>
  <c r="AB344" i="2"/>
  <c r="AA344" i="2"/>
  <c r="Z344" i="2"/>
  <c r="Y344" i="2"/>
  <c r="X344" i="2"/>
  <c r="W344" i="2"/>
  <c r="V344" i="2"/>
  <c r="U344" i="2"/>
  <c r="T344" i="2"/>
  <c r="AB343" i="2"/>
  <c r="AA343" i="2"/>
  <c r="Z343" i="2"/>
  <c r="Y343" i="2"/>
  <c r="X343" i="2"/>
  <c r="W343" i="2"/>
  <c r="V343" i="2"/>
  <c r="U343" i="2"/>
  <c r="T343" i="2"/>
  <c r="AB342" i="2"/>
  <c r="AA342" i="2"/>
  <c r="Z342" i="2"/>
  <c r="Y342" i="2"/>
  <c r="X342" i="2"/>
  <c r="W342" i="2"/>
  <c r="V342" i="2"/>
  <c r="U342" i="2"/>
  <c r="T342" i="2"/>
  <c r="AB341" i="2"/>
  <c r="AA341" i="2"/>
  <c r="Z341" i="2"/>
  <c r="Y341" i="2"/>
  <c r="X341" i="2"/>
  <c r="W341" i="2"/>
  <c r="V341" i="2"/>
  <c r="U341" i="2"/>
  <c r="T341" i="2"/>
  <c r="AB340" i="2"/>
  <c r="AA340" i="2"/>
  <c r="Z340" i="2"/>
  <c r="Y340" i="2"/>
  <c r="X340" i="2"/>
  <c r="W340" i="2"/>
  <c r="V340" i="2"/>
  <c r="U340" i="2"/>
  <c r="T340" i="2"/>
  <c r="AB339" i="2"/>
  <c r="AA339" i="2"/>
  <c r="Z339" i="2"/>
  <c r="Y339" i="2"/>
  <c r="X339" i="2"/>
  <c r="W339" i="2"/>
  <c r="V339" i="2"/>
  <c r="U339" i="2"/>
  <c r="T339" i="2"/>
  <c r="AB338" i="2"/>
  <c r="AA338" i="2"/>
  <c r="Z338" i="2"/>
  <c r="Y338" i="2"/>
  <c r="X338" i="2"/>
  <c r="W338" i="2"/>
  <c r="V338" i="2"/>
  <c r="U338" i="2"/>
  <c r="T338" i="2"/>
  <c r="AB337" i="2"/>
  <c r="AA337" i="2"/>
  <c r="Z337" i="2"/>
  <c r="Y337" i="2"/>
  <c r="X337" i="2"/>
  <c r="W337" i="2"/>
  <c r="V337" i="2"/>
  <c r="U337" i="2"/>
  <c r="T337" i="2"/>
  <c r="AB336" i="2"/>
  <c r="AA336" i="2"/>
  <c r="Z336" i="2"/>
  <c r="Y336" i="2"/>
  <c r="X336" i="2"/>
  <c r="W336" i="2"/>
  <c r="V336" i="2"/>
  <c r="U336" i="2"/>
  <c r="T336" i="2"/>
  <c r="AB335" i="2"/>
  <c r="AA335" i="2"/>
  <c r="Z335" i="2"/>
  <c r="Y335" i="2"/>
  <c r="X335" i="2"/>
  <c r="W335" i="2"/>
  <c r="V335" i="2"/>
  <c r="U335" i="2"/>
  <c r="T335" i="2"/>
  <c r="AB334" i="2"/>
  <c r="AA334" i="2"/>
  <c r="Z334" i="2"/>
  <c r="Y334" i="2"/>
  <c r="X334" i="2"/>
  <c r="W334" i="2"/>
  <c r="V334" i="2"/>
  <c r="U334" i="2"/>
  <c r="T334" i="2"/>
  <c r="AB333" i="2"/>
  <c r="AA333" i="2"/>
  <c r="Z333" i="2"/>
  <c r="Y333" i="2"/>
  <c r="X333" i="2"/>
  <c r="W333" i="2"/>
  <c r="V333" i="2"/>
  <c r="U333" i="2"/>
  <c r="T333" i="2"/>
  <c r="AB332" i="2"/>
  <c r="AA332" i="2"/>
  <c r="Z332" i="2"/>
  <c r="Y332" i="2"/>
  <c r="X332" i="2"/>
  <c r="W332" i="2"/>
  <c r="V332" i="2"/>
  <c r="U332" i="2"/>
  <c r="T332" i="2"/>
  <c r="AB331" i="2"/>
  <c r="AA331" i="2"/>
  <c r="Z331" i="2"/>
  <c r="Y331" i="2"/>
  <c r="X331" i="2"/>
  <c r="W331" i="2"/>
  <c r="V331" i="2"/>
  <c r="U331" i="2"/>
  <c r="T331" i="2"/>
  <c r="AB330" i="2"/>
  <c r="AA330" i="2"/>
  <c r="Z330" i="2"/>
  <c r="Y330" i="2"/>
  <c r="X330" i="2"/>
  <c r="W330" i="2"/>
  <c r="V330" i="2"/>
  <c r="U330" i="2"/>
  <c r="T330" i="2"/>
  <c r="AB329" i="2"/>
  <c r="AA329" i="2"/>
  <c r="Z329" i="2"/>
  <c r="Y329" i="2"/>
  <c r="X329" i="2"/>
  <c r="W329" i="2"/>
  <c r="V329" i="2"/>
  <c r="U329" i="2"/>
  <c r="T329" i="2"/>
  <c r="AB328" i="2"/>
  <c r="AA328" i="2"/>
  <c r="Z328" i="2"/>
  <c r="Y328" i="2"/>
  <c r="X328" i="2"/>
  <c r="W328" i="2"/>
  <c r="V328" i="2"/>
  <c r="U328" i="2"/>
  <c r="T328" i="2"/>
  <c r="AB327" i="2"/>
  <c r="AA327" i="2"/>
  <c r="Z327" i="2"/>
  <c r="Y327" i="2"/>
  <c r="X327" i="2"/>
  <c r="W327" i="2"/>
  <c r="V327" i="2"/>
  <c r="U327" i="2"/>
  <c r="T327" i="2"/>
  <c r="AB326" i="2"/>
  <c r="AA326" i="2"/>
  <c r="Z326" i="2"/>
  <c r="Y326" i="2"/>
  <c r="X326" i="2"/>
  <c r="W326" i="2"/>
  <c r="V326" i="2"/>
  <c r="U326" i="2"/>
  <c r="T326" i="2"/>
  <c r="AB325" i="2"/>
  <c r="AA325" i="2"/>
  <c r="Z325" i="2"/>
  <c r="Y325" i="2"/>
  <c r="X325" i="2"/>
  <c r="W325" i="2"/>
  <c r="V325" i="2"/>
  <c r="U325" i="2"/>
  <c r="T325" i="2"/>
  <c r="AB324" i="2"/>
  <c r="AA324" i="2"/>
  <c r="Z324" i="2"/>
  <c r="Y324" i="2"/>
  <c r="X324" i="2"/>
  <c r="W324" i="2"/>
  <c r="V324" i="2"/>
  <c r="U324" i="2"/>
  <c r="T324" i="2"/>
  <c r="AB323" i="2"/>
  <c r="AA323" i="2"/>
  <c r="Z323" i="2"/>
  <c r="Y323" i="2"/>
  <c r="X323" i="2"/>
  <c r="W323" i="2"/>
  <c r="V323" i="2"/>
  <c r="U323" i="2"/>
  <c r="T323" i="2"/>
  <c r="AB322" i="2"/>
  <c r="AA322" i="2"/>
  <c r="Z322" i="2"/>
  <c r="Y322" i="2"/>
  <c r="X322" i="2"/>
  <c r="W322" i="2"/>
  <c r="V322" i="2"/>
  <c r="U322" i="2"/>
  <c r="T322" i="2"/>
  <c r="AB321" i="2"/>
  <c r="AA321" i="2"/>
  <c r="Z321" i="2"/>
  <c r="Y321" i="2"/>
  <c r="X321" i="2"/>
  <c r="W321" i="2"/>
  <c r="V321" i="2"/>
  <c r="U321" i="2"/>
  <c r="T321" i="2"/>
  <c r="AB320" i="2"/>
  <c r="AA320" i="2"/>
  <c r="Z320" i="2"/>
  <c r="Y320" i="2"/>
  <c r="X320" i="2"/>
  <c r="W320" i="2"/>
  <c r="V320" i="2"/>
  <c r="U320" i="2"/>
  <c r="T320" i="2"/>
  <c r="AB319" i="2"/>
  <c r="AA319" i="2"/>
  <c r="Z319" i="2"/>
  <c r="Y319" i="2"/>
  <c r="X319" i="2"/>
  <c r="W319" i="2"/>
  <c r="V319" i="2"/>
  <c r="U319" i="2"/>
  <c r="T319" i="2"/>
  <c r="AB318" i="2"/>
  <c r="AA318" i="2"/>
  <c r="Z318" i="2"/>
  <c r="Y318" i="2"/>
  <c r="X318" i="2"/>
  <c r="W318" i="2"/>
  <c r="V318" i="2"/>
  <c r="U318" i="2"/>
  <c r="T318" i="2"/>
  <c r="AB317" i="2"/>
  <c r="AA317" i="2"/>
  <c r="Z317" i="2"/>
  <c r="Y317" i="2"/>
  <c r="X317" i="2"/>
  <c r="W317" i="2"/>
  <c r="V317" i="2"/>
  <c r="U317" i="2"/>
  <c r="T317" i="2"/>
  <c r="AB316" i="2"/>
  <c r="AA316" i="2"/>
  <c r="Z316" i="2"/>
  <c r="Y316" i="2"/>
  <c r="X316" i="2"/>
  <c r="W316" i="2"/>
  <c r="V316" i="2"/>
  <c r="U316" i="2"/>
  <c r="T316" i="2"/>
  <c r="AB315" i="2"/>
  <c r="AA315" i="2"/>
  <c r="Z315" i="2"/>
  <c r="Y315" i="2"/>
  <c r="X315" i="2"/>
  <c r="W315" i="2"/>
  <c r="V315" i="2"/>
  <c r="U315" i="2"/>
  <c r="T315" i="2"/>
  <c r="AB314" i="2"/>
  <c r="AA314" i="2"/>
  <c r="Z314" i="2"/>
  <c r="Y314" i="2"/>
  <c r="X314" i="2"/>
  <c r="W314" i="2"/>
  <c r="V314" i="2"/>
  <c r="U314" i="2"/>
  <c r="T314" i="2"/>
  <c r="AB313" i="2"/>
  <c r="AA313" i="2"/>
  <c r="Z313" i="2"/>
  <c r="Y313" i="2"/>
  <c r="X313" i="2"/>
  <c r="W313" i="2"/>
  <c r="V313" i="2"/>
  <c r="U313" i="2"/>
  <c r="T313" i="2"/>
  <c r="AB312" i="2"/>
  <c r="AA312" i="2"/>
  <c r="Z312" i="2"/>
  <c r="Y312" i="2"/>
  <c r="X312" i="2"/>
  <c r="W312" i="2"/>
  <c r="V312" i="2"/>
  <c r="U312" i="2"/>
  <c r="T312" i="2"/>
  <c r="AB311" i="2"/>
  <c r="AA311" i="2"/>
  <c r="Z311" i="2"/>
  <c r="Y311" i="2"/>
  <c r="X311" i="2"/>
  <c r="W311" i="2"/>
  <c r="V311" i="2"/>
  <c r="U311" i="2"/>
  <c r="T311" i="2"/>
  <c r="AB310" i="2"/>
  <c r="AA310" i="2"/>
  <c r="Z310" i="2"/>
  <c r="Y310" i="2"/>
  <c r="X310" i="2"/>
  <c r="W310" i="2"/>
  <c r="V310" i="2"/>
  <c r="U310" i="2"/>
  <c r="T310" i="2"/>
  <c r="AB309" i="2"/>
  <c r="AA309" i="2"/>
  <c r="Z309" i="2"/>
  <c r="Y309" i="2"/>
  <c r="X309" i="2"/>
  <c r="W309" i="2"/>
  <c r="V309" i="2"/>
  <c r="U309" i="2"/>
  <c r="T309" i="2"/>
  <c r="AB308" i="2"/>
  <c r="AA308" i="2"/>
  <c r="Z308" i="2"/>
  <c r="Y308" i="2"/>
  <c r="X308" i="2"/>
  <c r="W308" i="2"/>
  <c r="V308" i="2"/>
  <c r="U308" i="2"/>
  <c r="T308" i="2"/>
  <c r="AB307" i="2"/>
  <c r="AA307" i="2"/>
  <c r="Z307" i="2"/>
  <c r="Y307" i="2"/>
  <c r="X307" i="2"/>
  <c r="W307" i="2"/>
  <c r="V307" i="2"/>
  <c r="U307" i="2"/>
  <c r="T307" i="2"/>
  <c r="AB306" i="2"/>
  <c r="AA306" i="2"/>
  <c r="Z306" i="2"/>
  <c r="Y306" i="2"/>
  <c r="X306" i="2"/>
  <c r="W306" i="2"/>
  <c r="V306" i="2"/>
  <c r="U306" i="2"/>
  <c r="T306" i="2"/>
  <c r="AB305" i="2"/>
  <c r="AA305" i="2"/>
  <c r="Z305" i="2"/>
  <c r="Y305" i="2"/>
  <c r="X305" i="2"/>
  <c r="W305" i="2"/>
  <c r="V305" i="2"/>
  <c r="U305" i="2"/>
  <c r="T305" i="2"/>
  <c r="AB304" i="2"/>
  <c r="AA304" i="2"/>
  <c r="Z304" i="2"/>
  <c r="Y304" i="2"/>
  <c r="X304" i="2"/>
  <c r="W304" i="2"/>
  <c r="V304" i="2"/>
  <c r="U304" i="2"/>
  <c r="T304" i="2"/>
  <c r="AB303" i="2"/>
  <c r="AA303" i="2"/>
  <c r="Z303" i="2"/>
  <c r="Y303" i="2"/>
  <c r="X303" i="2"/>
  <c r="W303" i="2"/>
  <c r="V303" i="2"/>
  <c r="U303" i="2"/>
  <c r="T303" i="2"/>
  <c r="AB302" i="2"/>
  <c r="AA302" i="2"/>
  <c r="Z302" i="2"/>
  <c r="Y302" i="2"/>
  <c r="X302" i="2"/>
  <c r="W302" i="2"/>
  <c r="V302" i="2"/>
  <c r="U302" i="2"/>
  <c r="T302" i="2"/>
  <c r="AB301" i="2"/>
  <c r="AA301" i="2"/>
  <c r="Z301" i="2"/>
  <c r="Y301" i="2"/>
  <c r="X301" i="2"/>
  <c r="W301" i="2"/>
  <c r="V301" i="2"/>
  <c r="U301" i="2"/>
  <c r="T301" i="2"/>
  <c r="AB300" i="2"/>
  <c r="AA300" i="2"/>
  <c r="Z300" i="2"/>
  <c r="Y300" i="2"/>
  <c r="X300" i="2"/>
  <c r="W300" i="2"/>
  <c r="V300" i="2"/>
  <c r="U300" i="2"/>
  <c r="T300" i="2"/>
  <c r="AB299" i="2"/>
  <c r="AA299" i="2"/>
  <c r="Z299" i="2"/>
  <c r="Y299" i="2"/>
  <c r="X299" i="2"/>
  <c r="W299" i="2"/>
  <c r="V299" i="2"/>
  <c r="U299" i="2"/>
  <c r="T299" i="2"/>
  <c r="AB298" i="2"/>
  <c r="AA298" i="2"/>
  <c r="Z298" i="2"/>
  <c r="Y298" i="2"/>
  <c r="X298" i="2"/>
  <c r="W298" i="2"/>
  <c r="V298" i="2"/>
  <c r="U298" i="2"/>
  <c r="T298" i="2"/>
  <c r="AB297" i="2"/>
  <c r="AA297" i="2"/>
  <c r="Z297" i="2"/>
  <c r="Y297" i="2"/>
  <c r="X297" i="2"/>
  <c r="W297" i="2"/>
  <c r="V297" i="2"/>
  <c r="U297" i="2"/>
  <c r="T297" i="2"/>
  <c r="AB296" i="2"/>
  <c r="AA296" i="2"/>
  <c r="Z296" i="2"/>
  <c r="Y296" i="2"/>
  <c r="X296" i="2"/>
  <c r="W296" i="2"/>
  <c r="V296" i="2"/>
  <c r="U296" i="2"/>
  <c r="T296" i="2"/>
  <c r="AB295" i="2"/>
  <c r="AA295" i="2"/>
  <c r="Z295" i="2"/>
  <c r="Y295" i="2"/>
  <c r="X295" i="2"/>
  <c r="W295" i="2"/>
  <c r="V295" i="2"/>
  <c r="U295" i="2"/>
  <c r="T295" i="2"/>
  <c r="AB294" i="2"/>
  <c r="AA294" i="2"/>
  <c r="Z294" i="2"/>
  <c r="Y294" i="2"/>
  <c r="X294" i="2"/>
  <c r="W294" i="2"/>
  <c r="V294" i="2"/>
  <c r="U294" i="2"/>
  <c r="T294" i="2"/>
  <c r="AB293" i="2"/>
  <c r="AA293" i="2"/>
  <c r="Z293" i="2"/>
  <c r="Y293" i="2"/>
  <c r="X293" i="2"/>
  <c r="W293" i="2"/>
  <c r="V293" i="2"/>
  <c r="U293" i="2"/>
  <c r="T293" i="2"/>
  <c r="AB292" i="2"/>
  <c r="AA292" i="2"/>
  <c r="Z292" i="2"/>
  <c r="Y292" i="2"/>
  <c r="X292" i="2"/>
  <c r="W292" i="2"/>
  <c r="V292" i="2"/>
  <c r="U292" i="2"/>
  <c r="T292" i="2"/>
  <c r="AB291" i="2"/>
  <c r="AA291" i="2"/>
  <c r="Z291" i="2"/>
  <c r="Y291" i="2"/>
  <c r="X291" i="2"/>
  <c r="W291" i="2"/>
  <c r="V291" i="2"/>
  <c r="U291" i="2"/>
  <c r="T291" i="2"/>
  <c r="AB290" i="2"/>
  <c r="AA290" i="2"/>
  <c r="Z290" i="2"/>
  <c r="Y290" i="2"/>
  <c r="X290" i="2"/>
  <c r="W290" i="2"/>
  <c r="V290" i="2"/>
  <c r="U290" i="2"/>
  <c r="T290" i="2"/>
  <c r="AB289" i="2"/>
  <c r="AA289" i="2"/>
  <c r="Z289" i="2"/>
  <c r="Y289" i="2"/>
  <c r="X289" i="2"/>
  <c r="W289" i="2"/>
  <c r="V289" i="2"/>
  <c r="U289" i="2"/>
  <c r="T289" i="2"/>
  <c r="AB288" i="2"/>
  <c r="AA288" i="2"/>
  <c r="Z288" i="2"/>
  <c r="Y288" i="2"/>
  <c r="X288" i="2"/>
  <c r="W288" i="2"/>
  <c r="V288" i="2"/>
  <c r="U288" i="2"/>
  <c r="T288" i="2"/>
  <c r="AB287" i="2"/>
  <c r="AA287" i="2"/>
  <c r="Z287" i="2"/>
  <c r="Y287" i="2"/>
  <c r="X287" i="2"/>
  <c r="W287" i="2"/>
  <c r="V287" i="2"/>
  <c r="U287" i="2"/>
  <c r="T287" i="2"/>
  <c r="AB286" i="2"/>
  <c r="AA286" i="2"/>
  <c r="Z286" i="2"/>
  <c r="Y286" i="2"/>
  <c r="X286" i="2"/>
  <c r="W286" i="2"/>
  <c r="V286" i="2"/>
  <c r="U286" i="2"/>
  <c r="T286" i="2"/>
  <c r="AB285" i="2"/>
  <c r="AA285" i="2"/>
  <c r="Z285" i="2"/>
  <c r="Y285" i="2"/>
  <c r="X285" i="2"/>
  <c r="W285" i="2"/>
  <c r="V285" i="2"/>
  <c r="U285" i="2"/>
  <c r="T285" i="2"/>
  <c r="AB284" i="2"/>
  <c r="AA284" i="2"/>
  <c r="Z284" i="2"/>
  <c r="Y284" i="2"/>
  <c r="X284" i="2"/>
  <c r="W284" i="2"/>
  <c r="V284" i="2"/>
  <c r="U284" i="2"/>
  <c r="T284" i="2"/>
  <c r="AB283" i="2"/>
  <c r="AA283" i="2"/>
  <c r="Z283" i="2"/>
  <c r="Y283" i="2"/>
  <c r="X283" i="2"/>
  <c r="W283" i="2"/>
  <c r="V283" i="2"/>
  <c r="U283" i="2"/>
  <c r="T283" i="2"/>
  <c r="AB282" i="2"/>
  <c r="AA282" i="2"/>
  <c r="Z282" i="2"/>
  <c r="Y282" i="2"/>
  <c r="X282" i="2"/>
  <c r="W282" i="2"/>
  <c r="V282" i="2"/>
  <c r="U282" i="2"/>
  <c r="T282" i="2"/>
  <c r="AB281" i="2"/>
  <c r="AA281" i="2"/>
  <c r="Z281" i="2"/>
  <c r="Y281" i="2"/>
  <c r="X281" i="2"/>
  <c r="W281" i="2"/>
  <c r="V281" i="2"/>
  <c r="U281" i="2"/>
  <c r="T281" i="2"/>
  <c r="AB280" i="2"/>
  <c r="AA280" i="2"/>
  <c r="Z280" i="2"/>
  <c r="Y280" i="2"/>
  <c r="X280" i="2"/>
  <c r="W280" i="2"/>
  <c r="V280" i="2"/>
  <c r="U280" i="2"/>
  <c r="T280" i="2"/>
  <c r="AB279" i="2"/>
  <c r="AA279" i="2"/>
  <c r="Z279" i="2"/>
  <c r="Y279" i="2"/>
  <c r="X279" i="2"/>
  <c r="W279" i="2"/>
  <c r="V279" i="2"/>
  <c r="U279" i="2"/>
  <c r="T279" i="2"/>
  <c r="AB278" i="2"/>
  <c r="AA278" i="2"/>
  <c r="Z278" i="2"/>
  <c r="Y278" i="2"/>
  <c r="X278" i="2"/>
  <c r="W278" i="2"/>
  <c r="V278" i="2"/>
  <c r="U278" i="2"/>
  <c r="T278" i="2"/>
  <c r="AB277" i="2"/>
  <c r="AA277" i="2"/>
  <c r="Z277" i="2"/>
  <c r="Y277" i="2"/>
  <c r="X277" i="2"/>
  <c r="W277" i="2"/>
  <c r="V277" i="2"/>
  <c r="U277" i="2"/>
  <c r="T277" i="2"/>
  <c r="AB276" i="2"/>
  <c r="AA276" i="2"/>
  <c r="Z276" i="2"/>
  <c r="Y276" i="2"/>
  <c r="X276" i="2"/>
  <c r="W276" i="2"/>
  <c r="V276" i="2"/>
  <c r="U276" i="2"/>
  <c r="T276" i="2"/>
  <c r="AB275" i="2"/>
  <c r="AA275" i="2"/>
  <c r="Z275" i="2"/>
  <c r="Y275" i="2"/>
  <c r="X275" i="2"/>
  <c r="W275" i="2"/>
  <c r="V275" i="2"/>
  <c r="U275" i="2"/>
  <c r="T275" i="2"/>
  <c r="AB274" i="2"/>
  <c r="AA274" i="2"/>
  <c r="Z274" i="2"/>
  <c r="Y274" i="2"/>
  <c r="X274" i="2"/>
  <c r="W274" i="2"/>
  <c r="V274" i="2"/>
  <c r="U274" i="2"/>
  <c r="T274" i="2"/>
  <c r="AB273" i="2"/>
  <c r="AA273" i="2"/>
  <c r="Z273" i="2"/>
  <c r="Y273" i="2"/>
  <c r="X273" i="2"/>
  <c r="W273" i="2"/>
  <c r="V273" i="2"/>
  <c r="U273" i="2"/>
  <c r="T273" i="2"/>
  <c r="AB272" i="2"/>
  <c r="AA272" i="2"/>
  <c r="Z272" i="2"/>
  <c r="Y272" i="2"/>
  <c r="X272" i="2"/>
  <c r="W272" i="2"/>
  <c r="V272" i="2"/>
  <c r="U272" i="2"/>
  <c r="T272" i="2"/>
  <c r="AB271" i="2"/>
  <c r="AA271" i="2"/>
  <c r="Z271" i="2"/>
  <c r="Y271" i="2"/>
  <c r="X271" i="2"/>
  <c r="W271" i="2"/>
  <c r="V271" i="2"/>
  <c r="U271" i="2"/>
  <c r="T271" i="2"/>
  <c r="AB270" i="2"/>
  <c r="AA270" i="2"/>
  <c r="Z270" i="2"/>
  <c r="Y270" i="2"/>
  <c r="X270" i="2"/>
  <c r="W270" i="2"/>
  <c r="V270" i="2"/>
  <c r="U270" i="2"/>
  <c r="T270" i="2"/>
  <c r="AB269" i="2"/>
  <c r="AA269" i="2"/>
  <c r="Z269" i="2"/>
  <c r="Y269" i="2"/>
  <c r="X269" i="2"/>
  <c r="W269" i="2"/>
  <c r="V269" i="2"/>
  <c r="U269" i="2"/>
  <c r="T269" i="2"/>
  <c r="AB268" i="2"/>
  <c r="AA268" i="2"/>
  <c r="Z268" i="2"/>
  <c r="Y268" i="2"/>
  <c r="X268" i="2"/>
  <c r="W268" i="2"/>
  <c r="V268" i="2"/>
  <c r="U268" i="2"/>
  <c r="T268" i="2"/>
  <c r="AB267" i="2"/>
  <c r="AA267" i="2"/>
  <c r="Z267" i="2"/>
  <c r="Y267" i="2"/>
  <c r="X267" i="2"/>
  <c r="W267" i="2"/>
  <c r="V267" i="2"/>
  <c r="U267" i="2"/>
  <c r="T267" i="2"/>
  <c r="AB266" i="2"/>
  <c r="AA266" i="2"/>
  <c r="Z266" i="2"/>
  <c r="Y266" i="2"/>
  <c r="X266" i="2"/>
  <c r="W266" i="2"/>
  <c r="V266" i="2"/>
  <c r="U266" i="2"/>
  <c r="T266" i="2"/>
  <c r="AB265" i="2"/>
  <c r="AA265" i="2"/>
  <c r="Z265" i="2"/>
  <c r="Y265" i="2"/>
  <c r="X265" i="2"/>
  <c r="W265" i="2"/>
  <c r="V265" i="2"/>
  <c r="U265" i="2"/>
  <c r="T265" i="2"/>
  <c r="AB264" i="2"/>
  <c r="AA264" i="2"/>
  <c r="Z264" i="2"/>
  <c r="Y264" i="2"/>
  <c r="X264" i="2"/>
  <c r="W264" i="2"/>
  <c r="V264" i="2"/>
  <c r="U264" i="2"/>
  <c r="T264" i="2"/>
  <c r="AB263" i="2"/>
  <c r="AA263" i="2"/>
  <c r="Z263" i="2"/>
  <c r="Y263" i="2"/>
  <c r="X263" i="2"/>
  <c r="W263" i="2"/>
  <c r="V263" i="2"/>
  <c r="U263" i="2"/>
  <c r="T263" i="2"/>
  <c r="AB262" i="2"/>
  <c r="AA262" i="2"/>
  <c r="Z262" i="2"/>
  <c r="Y262" i="2"/>
  <c r="X262" i="2"/>
  <c r="W262" i="2"/>
  <c r="V262" i="2"/>
  <c r="U262" i="2"/>
  <c r="T262" i="2"/>
  <c r="AB261" i="2"/>
  <c r="AA261" i="2"/>
  <c r="Z261" i="2"/>
  <c r="Y261" i="2"/>
  <c r="X261" i="2"/>
  <c r="W261" i="2"/>
  <c r="V261" i="2"/>
  <c r="U261" i="2"/>
  <c r="T261" i="2"/>
  <c r="AB260" i="2"/>
  <c r="AA260" i="2"/>
  <c r="Z260" i="2"/>
  <c r="Y260" i="2"/>
  <c r="X260" i="2"/>
  <c r="W260" i="2"/>
  <c r="V260" i="2"/>
  <c r="U260" i="2"/>
  <c r="T260" i="2"/>
  <c r="AB259" i="2"/>
  <c r="AA259" i="2"/>
  <c r="Z259" i="2"/>
  <c r="Y259" i="2"/>
  <c r="X259" i="2"/>
  <c r="W259" i="2"/>
  <c r="V259" i="2"/>
  <c r="U259" i="2"/>
  <c r="T259" i="2"/>
  <c r="AB258" i="2"/>
  <c r="AA258" i="2"/>
  <c r="Z258" i="2"/>
  <c r="Y258" i="2"/>
  <c r="X258" i="2"/>
  <c r="W258" i="2"/>
  <c r="V258" i="2"/>
  <c r="U258" i="2"/>
  <c r="T258" i="2"/>
  <c r="AB257" i="2"/>
  <c r="AA257" i="2"/>
  <c r="Z257" i="2"/>
  <c r="Y257" i="2"/>
  <c r="X257" i="2"/>
  <c r="W257" i="2"/>
  <c r="V257" i="2"/>
  <c r="U257" i="2"/>
  <c r="T257" i="2"/>
  <c r="AB256" i="2"/>
  <c r="AA256" i="2"/>
  <c r="Z256" i="2"/>
  <c r="Y256" i="2"/>
  <c r="X256" i="2"/>
  <c r="W256" i="2"/>
  <c r="V256" i="2"/>
  <c r="U256" i="2"/>
  <c r="T256" i="2"/>
  <c r="AB255" i="2"/>
  <c r="AA255" i="2"/>
  <c r="Z255" i="2"/>
  <c r="Y255" i="2"/>
  <c r="X255" i="2"/>
  <c r="W255" i="2"/>
  <c r="V255" i="2"/>
  <c r="U255" i="2"/>
  <c r="T255" i="2"/>
  <c r="AB254" i="2"/>
  <c r="AA254" i="2"/>
  <c r="Z254" i="2"/>
  <c r="Y254" i="2"/>
  <c r="X254" i="2"/>
  <c r="W254" i="2"/>
  <c r="V254" i="2"/>
  <c r="U254" i="2"/>
  <c r="T254" i="2"/>
  <c r="AB253" i="2"/>
  <c r="AA253" i="2"/>
  <c r="Z253" i="2"/>
  <c r="Y253" i="2"/>
  <c r="X253" i="2"/>
  <c r="W253" i="2"/>
  <c r="V253" i="2"/>
  <c r="U253" i="2"/>
  <c r="T253" i="2"/>
  <c r="AB252" i="2"/>
  <c r="AA252" i="2"/>
  <c r="Z252" i="2"/>
  <c r="Y252" i="2"/>
  <c r="X252" i="2"/>
  <c r="W252" i="2"/>
  <c r="V252" i="2"/>
  <c r="U252" i="2"/>
  <c r="T252" i="2"/>
  <c r="AB251" i="2"/>
  <c r="AA251" i="2"/>
  <c r="Z251" i="2"/>
  <c r="Y251" i="2"/>
  <c r="X251" i="2"/>
  <c r="W251" i="2"/>
  <c r="V251" i="2"/>
  <c r="U251" i="2"/>
  <c r="T251" i="2"/>
  <c r="AB250" i="2"/>
  <c r="AA250" i="2"/>
  <c r="Z250" i="2"/>
  <c r="Y250" i="2"/>
  <c r="X250" i="2"/>
  <c r="W250" i="2"/>
  <c r="V250" i="2"/>
  <c r="U250" i="2"/>
  <c r="T250" i="2"/>
  <c r="AB249" i="2"/>
  <c r="AA249" i="2"/>
  <c r="Z249" i="2"/>
  <c r="Y249" i="2"/>
  <c r="X249" i="2"/>
  <c r="W249" i="2"/>
  <c r="V249" i="2"/>
  <c r="U249" i="2"/>
  <c r="T249" i="2"/>
  <c r="AB248" i="2"/>
  <c r="AA248" i="2"/>
  <c r="Z248" i="2"/>
  <c r="Y248" i="2"/>
  <c r="X248" i="2"/>
  <c r="W248" i="2"/>
  <c r="V248" i="2"/>
  <c r="U248" i="2"/>
  <c r="T248" i="2"/>
  <c r="AB247" i="2"/>
  <c r="AA247" i="2"/>
  <c r="Z247" i="2"/>
  <c r="Y247" i="2"/>
  <c r="X247" i="2"/>
  <c r="W247" i="2"/>
  <c r="V247" i="2"/>
  <c r="U247" i="2"/>
  <c r="T247" i="2"/>
  <c r="AB246" i="2"/>
  <c r="AA246" i="2"/>
  <c r="Z246" i="2"/>
  <c r="Y246" i="2"/>
  <c r="X246" i="2"/>
  <c r="W246" i="2"/>
  <c r="V246" i="2"/>
  <c r="U246" i="2"/>
  <c r="T246" i="2"/>
  <c r="AB245" i="2"/>
  <c r="AA245" i="2"/>
  <c r="Z245" i="2"/>
  <c r="Y245" i="2"/>
  <c r="X245" i="2"/>
  <c r="W245" i="2"/>
  <c r="V245" i="2"/>
  <c r="U245" i="2"/>
  <c r="T245" i="2"/>
  <c r="AB244" i="2"/>
  <c r="AA244" i="2"/>
  <c r="Z244" i="2"/>
  <c r="Y244" i="2"/>
  <c r="X244" i="2"/>
  <c r="W244" i="2"/>
  <c r="V244" i="2"/>
  <c r="U244" i="2"/>
  <c r="T244" i="2"/>
  <c r="AB243" i="2"/>
  <c r="AA243" i="2"/>
  <c r="Z243" i="2"/>
  <c r="Y243" i="2"/>
  <c r="X243" i="2"/>
  <c r="W243" i="2"/>
  <c r="V243" i="2"/>
  <c r="U243" i="2"/>
  <c r="T243" i="2"/>
  <c r="AB242" i="2"/>
  <c r="AA242" i="2"/>
  <c r="Z242" i="2"/>
  <c r="Y242" i="2"/>
  <c r="X242" i="2"/>
  <c r="W242" i="2"/>
  <c r="V242" i="2"/>
  <c r="U242" i="2"/>
  <c r="T242" i="2"/>
  <c r="AB241" i="2"/>
  <c r="AA241" i="2"/>
  <c r="Z241" i="2"/>
  <c r="Y241" i="2"/>
  <c r="X241" i="2"/>
  <c r="W241" i="2"/>
  <c r="V241" i="2"/>
  <c r="U241" i="2"/>
  <c r="T241" i="2"/>
  <c r="AB240" i="2"/>
  <c r="AA240" i="2"/>
  <c r="Z240" i="2"/>
  <c r="Y240" i="2"/>
  <c r="X240" i="2"/>
  <c r="W240" i="2"/>
  <c r="V240" i="2"/>
  <c r="U240" i="2"/>
  <c r="T240" i="2"/>
  <c r="AB239" i="2"/>
  <c r="AA239" i="2"/>
  <c r="Z239" i="2"/>
  <c r="Y239" i="2"/>
  <c r="X239" i="2"/>
  <c r="W239" i="2"/>
  <c r="V239" i="2"/>
  <c r="U239" i="2"/>
  <c r="T239" i="2"/>
  <c r="AB238" i="2"/>
  <c r="AA238" i="2"/>
  <c r="Z238" i="2"/>
  <c r="Y238" i="2"/>
  <c r="X238" i="2"/>
  <c r="W238" i="2"/>
  <c r="V238" i="2"/>
  <c r="U238" i="2"/>
  <c r="T238" i="2"/>
  <c r="AB237" i="2"/>
  <c r="AA237" i="2"/>
  <c r="Z237" i="2"/>
  <c r="Y237" i="2"/>
  <c r="X237" i="2"/>
  <c r="W237" i="2"/>
  <c r="V237" i="2"/>
  <c r="U237" i="2"/>
  <c r="T237" i="2"/>
  <c r="AB236" i="2"/>
  <c r="AA236" i="2"/>
  <c r="Z236" i="2"/>
  <c r="Y236" i="2"/>
  <c r="X236" i="2"/>
  <c r="W236" i="2"/>
  <c r="V236" i="2"/>
  <c r="U236" i="2"/>
  <c r="T236" i="2"/>
  <c r="AB235" i="2"/>
  <c r="AA235" i="2"/>
  <c r="Z235" i="2"/>
  <c r="Y235" i="2"/>
  <c r="X235" i="2"/>
  <c r="W235" i="2"/>
  <c r="V235" i="2"/>
  <c r="U235" i="2"/>
  <c r="T235" i="2"/>
  <c r="AB234" i="2"/>
  <c r="AA234" i="2"/>
  <c r="Z234" i="2"/>
  <c r="Y234" i="2"/>
  <c r="X234" i="2"/>
  <c r="W234" i="2"/>
  <c r="V234" i="2"/>
  <c r="U234" i="2"/>
  <c r="T234" i="2"/>
  <c r="AB233" i="2"/>
  <c r="AA233" i="2"/>
  <c r="Z233" i="2"/>
  <c r="Y233" i="2"/>
  <c r="X233" i="2"/>
  <c r="W233" i="2"/>
  <c r="V233" i="2"/>
  <c r="U233" i="2"/>
  <c r="T233" i="2"/>
  <c r="AB232" i="2"/>
  <c r="AA232" i="2"/>
  <c r="Z232" i="2"/>
  <c r="Y232" i="2"/>
  <c r="X232" i="2"/>
  <c r="W232" i="2"/>
  <c r="V232" i="2"/>
  <c r="U232" i="2"/>
  <c r="T232" i="2"/>
  <c r="AB231" i="2"/>
  <c r="AA231" i="2"/>
  <c r="Z231" i="2"/>
  <c r="Y231" i="2"/>
  <c r="X231" i="2"/>
  <c r="W231" i="2"/>
  <c r="V231" i="2"/>
  <c r="U231" i="2"/>
  <c r="T231" i="2"/>
  <c r="AB230" i="2"/>
  <c r="AA230" i="2"/>
  <c r="Z230" i="2"/>
  <c r="Y230" i="2"/>
  <c r="X230" i="2"/>
  <c r="W230" i="2"/>
  <c r="V230" i="2"/>
  <c r="U230" i="2"/>
  <c r="T230" i="2"/>
  <c r="AB229" i="2"/>
  <c r="AA229" i="2"/>
  <c r="Z229" i="2"/>
  <c r="Y229" i="2"/>
  <c r="X229" i="2"/>
  <c r="W229" i="2"/>
  <c r="V229" i="2"/>
  <c r="U229" i="2"/>
  <c r="T229" i="2"/>
  <c r="AB228" i="2"/>
  <c r="AA228" i="2"/>
  <c r="Z228" i="2"/>
  <c r="Y228" i="2"/>
  <c r="X228" i="2"/>
  <c r="W228" i="2"/>
  <c r="V228" i="2"/>
  <c r="U228" i="2"/>
  <c r="T228" i="2"/>
  <c r="AB227" i="2"/>
  <c r="AA227" i="2"/>
  <c r="Z227" i="2"/>
  <c r="Y227" i="2"/>
  <c r="X227" i="2"/>
  <c r="W227" i="2"/>
  <c r="V227" i="2"/>
  <c r="U227" i="2"/>
  <c r="T227" i="2"/>
  <c r="AB226" i="2"/>
  <c r="AA226" i="2"/>
  <c r="Z226" i="2"/>
  <c r="Y226" i="2"/>
  <c r="X226" i="2"/>
  <c r="W226" i="2"/>
  <c r="V226" i="2"/>
  <c r="U226" i="2"/>
  <c r="T226" i="2"/>
  <c r="AB225" i="2"/>
  <c r="AA225" i="2"/>
  <c r="Z225" i="2"/>
  <c r="Y225" i="2"/>
  <c r="X225" i="2"/>
  <c r="W225" i="2"/>
  <c r="V225" i="2"/>
  <c r="U225" i="2"/>
  <c r="T225" i="2"/>
  <c r="AB224" i="2"/>
  <c r="AA224" i="2"/>
  <c r="Z224" i="2"/>
  <c r="Y224" i="2"/>
  <c r="X224" i="2"/>
  <c r="W224" i="2"/>
  <c r="V224" i="2"/>
  <c r="U224" i="2"/>
  <c r="T224" i="2"/>
  <c r="AB223" i="2"/>
  <c r="AA223" i="2"/>
  <c r="Z223" i="2"/>
  <c r="Y223" i="2"/>
  <c r="X223" i="2"/>
  <c r="W223" i="2"/>
  <c r="V223" i="2"/>
  <c r="U223" i="2"/>
  <c r="T223" i="2"/>
  <c r="AB222" i="2"/>
  <c r="AA222" i="2"/>
  <c r="Z222" i="2"/>
  <c r="Y222" i="2"/>
  <c r="X222" i="2"/>
  <c r="W222" i="2"/>
  <c r="V222" i="2"/>
  <c r="U222" i="2"/>
  <c r="T222" i="2"/>
  <c r="AB221" i="2"/>
  <c r="AA221" i="2"/>
  <c r="Z221" i="2"/>
  <c r="Y221" i="2"/>
  <c r="X221" i="2"/>
  <c r="W221" i="2"/>
  <c r="V221" i="2"/>
  <c r="U221" i="2"/>
  <c r="T221" i="2"/>
  <c r="AB220" i="2"/>
  <c r="AA220" i="2"/>
  <c r="Z220" i="2"/>
  <c r="Y220" i="2"/>
  <c r="X220" i="2"/>
  <c r="W220" i="2"/>
  <c r="V220" i="2"/>
  <c r="U220" i="2"/>
  <c r="T220" i="2"/>
  <c r="AB219" i="2"/>
  <c r="AA219" i="2"/>
  <c r="Z219" i="2"/>
  <c r="Y219" i="2"/>
  <c r="X219" i="2"/>
  <c r="W219" i="2"/>
  <c r="V219" i="2"/>
  <c r="U219" i="2"/>
  <c r="T219" i="2"/>
  <c r="AB218" i="2"/>
  <c r="AA218" i="2"/>
  <c r="Z218" i="2"/>
  <c r="Y218" i="2"/>
  <c r="X218" i="2"/>
  <c r="W218" i="2"/>
  <c r="V218" i="2"/>
  <c r="U218" i="2"/>
  <c r="T218" i="2"/>
  <c r="AB217" i="2"/>
  <c r="AA217" i="2"/>
  <c r="Z217" i="2"/>
  <c r="Y217" i="2"/>
  <c r="X217" i="2"/>
  <c r="W217" i="2"/>
  <c r="V217" i="2"/>
  <c r="U217" i="2"/>
  <c r="T217" i="2"/>
  <c r="AB216" i="2"/>
  <c r="AA216" i="2"/>
  <c r="Z216" i="2"/>
  <c r="Y216" i="2"/>
  <c r="X216" i="2"/>
  <c r="W216" i="2"/>
  <c r="V216" i="2"/>
  <c r="U216" i="2"/>
  <c r="T216" i="2"/>
  <c r="AB215" i="2"/>
  <c r="AA215" i="2"/>
  <c r="Z215" i="2"/>
  <c r="Y215" i="2"/>
  <c r="X215" i="2"/>
  <c r="W215" i="2"/>
  <c r="V215" i="2"/>
  <c r="U215" i="2"/>
  <c r="T215" i="2"/>
  <c r="AB214" i="2"/>
  <c r="AA214" i="2"/>
  <c r="Z214" i="2"/>
  <c r="Y214" i="2"/>
  <c r="X214" i="2"/>
  <c r="W214" i="2"/>
  <c r="V214" i="2"/>
  <c r="U214" i="2"/>
  <c r="T214" i="2"/>
  <c r="AB213" i="2"/>
  <c r="AA213" i="2"/>
  <c r="Z213" i="2"/>
  <c r="Y213" i="2"/>
  <c r="X213" i="2"/>
  <c r="W213" i="2"/>
  <c r="V213" i="2"/>
  <c r="U213" i="2"/>
  <c r="T213" i="2"/>
  <c r="AB212" i="2"/>
  <c r="AA212" i="2"/>
  <c r="Z212" i="2"/>
  <c r="Y212" i="2"/>
  <c r="X212" i="2"/>
  <c r="W212" i="2"/>
  <c r="V212" i="2"/>
  <c r="U212" i="2"/>
  <c r="T212" i="2"/>
  <c r="AB211" i="2"/>
  <c r="AA211" i="2"/>
  <c r="Z211" i="2"/>
  <c r="Y211" i="2"/>
  <c r="X211" i="2"/>
  <c r="W211" i="2"/>
  <c r="V211" i="2"/>
  <c r="U211" i="2"/>
  <c r="T211" i="2"/>
  <c r="AB210" i="2"/>
  <c r="AA210" i="2"/>
  <c r="Z210" i="2"/>
  <c r="Y210" i="2"/>
  <c r="X210" i="2"/>
  <c r="W210" i="2"/>
  <c r="V210" i="2"/>
  <c r="U210" i="2"/>
  <c r="T210" i="2"/>
  <c r="AB209" i="2"/>
  <c r="AA209" i="2"/>
  <c r="Z209" i="2"/>
  <c r="Y209" i="2"/>
  <c r="X209" i="2"/>
  <c r="W209" i="2"/>
  <c r="V209" i="2"/>
  <c r="U209" i="2"/>
  <c r="T209" i="2"/>
  <c r="AB208" i="2"/>
  <c r="AA208" i="2"/>
  <c r="Z208" i="2"/>
  <c r="Y208" i="2"/>
  <c r="X208" i="2"/>
  <c r="W208" i="2"/>
  <c r="V208" i="2"/>
  <c r="U208" i="2"/>
  <c r="T208" i="2"/>
  <c r="AB207" i="2"/>
  <c r="AA207" i="2"/>
  <c r="Z207" i="2"/>
  <c r="Y207" i="2"/>
  <c r="X207" i="2"/>
  <c r="W207" i="2"/>
  <c r="V207" i="2"/>
  <c r="U207" i="2"/>
  <c r="T207" i="2"/>
  <c r="AB206" i="2"/>
  <c r="AA206" i="2"/>
  <c r="Z206" i="2"/>
  <c r="Y206" i="2"/>
  <c r="X206" i="2"/>
  <c r="W206" i="2"/>
  <c r="V206" i="2"/>
  <c r="U206" i="2"/>
  <c r="T206" i="2"/>
  <c r="AB205" i="2"/>
  <c r="AA205" i="2"/>
  <c r="Z205" i="2"/>
  <c r="Y205" i="2"/>
  <c r="X205" i="2"/>
  <c r="W205" i="2"/>
  <c r="V205" i="2"/>
  <c r="U205" i="2"/>
  <c r="T205" i="2"/>
  <c r="AB204" i="2"/>
  <c r="AA204" i="2"/>
  <c r="Z204" i="2"/>
  <c r="Y204" i="2"/>
  <c r="X204" i="2"/>
  <c r="W204" i="2"/>
  <c r="V204" i="2"/>
  <c r="U204" i="2"/>
  <c r="T204" i="2"/>
  <c r="AB203" i="2"/>
  <c r="AA203" i="2"/>
  <c r="Z203" i="2"/>
  <c r="Y203" i="2"/>
  <c r="X203" i="2"/>
  <c r="W203" i="2"/>
  <c r="V203" i="2"/>
  <c r="U203" i="2"/>
  <c r="T203" i="2"/>
  <c r="AB202" i="2"/>
  <c r="AA202" i="2"/>
  <c r="Z202" i="2"/>
  <c r="Y202" i="2"/>
  <c r="X202" i="2"/>
  <c r="W202" i="2"/>
  <c r="V202" i="2"/>
  <c r="U202" i="2"/>
  <c r="T202" i="2"/>
  <c r="AB201" i="2"/>
  <c r="AA201" i="2"/>
  <c r="Z201" i="2"/>
  <c r="Y201" i="2"/>
  <c r="X201" i="2"/>
  <c r="W201" i="2"/>
  <c r="V201" i="2"/>
  <c r="U201" i="2"/>
  <c r="T201" i="2"/>
  <c r="AB200" i="2"/>
  <c r="AA200" i="2"/>
  <c r="Z200" i="2"/>
  <c r="Y200" i="2"/>
  <c r="X200" i="2"/>
  <c r="W200" i="2"/>
  <c r="V200" i="2"/>
  <c r="U200" i="2"/>
  <c r="T200" i="2"/>
  <c r="AB199" i="2"/>
  <c r="AA199" i="2"/>
  <c r="Z199" i="2"/>
  <c r="Y199" i="2"/>
  <c r="X199" i="2"/>
  <c r="W199" i="2"/>
  <c r="V199" i="2"/>
  <c r="U199" i="2"/>
  <c r="T199" i="2"/>
  <c r="AB198" i="2"/>
  <c r="AA198" i="2"/>
  <c r="Z198" i="2"/>
  <c r="Y198" i="2"/>
  <c r="X198" i="2"/>
  <c r="W198" i="2"/>
  <c r="V198" i="2"/>
  <c r="U198" i="2"/>
  <c r="T198" i="2"/>
  <c r="AB197" i="2"/>
  <c r="AA197" i="2"/>
  <c r="Z197" i="2"/>
  <c r="Y197" i="2"/>
  <c r="X197" i="2"/>
  <c r="W197" i="2"/>
  <c r="V197" i="2"/>
  <c r="U197" i="2"/>
  <c r="T197" i="2"/>
  <c r="AB196" i="2"/>
  <c r="AA196" i="2"/>
  <c r="Z196" i="2"/>
  <c r="Y196" i="2"/>
  <c r="X196" i="2"/>
  <c r="W196" i="2"/>
  <c r="V196" i="2"/>
  <c r="U196" i="2"/>
  <c r="T196" i="2"/>
  <c r="AB195" i="2"/>
  <c r="AA195" i="2"/>
  <c r="Z195" i="2"/>
  <c r="Y195" i="2"/>
  <c r="X195" i="2"/>
  <c r="W195" i="2"/>
  <c r="V195" i="2"/>
  <c r="U195" i="2"/>
  <c r="T195" i="2"/>
  <c r="AB194" i="2"/>
  <c r="AA194" i="2"/>
  <c r="Z194" i="2"/>
  <c r="Y194" i="2"/>
  <c r="X194" i="2"/>
  <c r="W194" i="2"/>
  <c r="V194" i="2"/>
  <c r="U194" i="2"/>
  <c r="T194" i="2"/>
  <c r="AB193" i="2"/>
  <c r="AA193" i="2"/>
  <c r="Z193" i="2"/>
  <c r="Y193" i="2"/>
  <c r="X193" i="2"/>
  <c r="W193" i="2"/>
  <c r="V193" i="2"/>
  <c r="U193" i="2"/>
  <c r="T193" i="2"/>
  <c r="AB192" i="2"/>
  <c r="AA192" i="2"/>
  <c r="Z192" i="2"/>
  <c r="Y192" i="2"/>
  <c r="X192" i="2"/>
  <c r="W192" i="2"/>
  <c r="V192" i="2"/>
  <c r="U192" i="2"/>
  <c r="T192" i="2"/>
  <c r="AB191" i="2"/>
  <c r="AA191" i="2"/>
  <c r="Z191" i="2"/>
  <c r="Y191" i="2"/>
  <c r="X191" i="2"/>
  <c r="W191" i="2"/>
  <c r="V191" i="2"/>
  <c r="U191" i="2"/>
  <c r="T191" i="2"/>
  <c r="AB190" i="2"/>
  <c r="AA190" i="2"/>
  <c r="Z190" i="2"/>
  <c r="Y190" i="2"/>
  <c r="X190" i="2"/>
  <c r="W190" i="2"/>
  <c r="V190" i="2"/>
  <c r="U190" i="2"/>
  <c r="T190" i="2"/>
  <c r="AB189" i="2"/>
  <c r="AA189" i="2"/>
  <c r="Z189" i="2"/>
  <c r="Y189" i="2"/>
  <c r="X189" i="2"/>
  <c r="W189" i="2"/>
  <c r="V189" i="2"/>
  <c r="U189" i="2"/>
  <c r="T189" i="2"/>
  <c r="AB188" i="2"/>
  <c r="AA188" i="2"/>
  <c r="Z188" i="2"/>
  <c r="Y188" i="2"/>
  <c r="X188" i="2"/>
  <c r="W188" i="2"/>
  <c r="V188" i="2"/>
  <c r="U188" i="2"/>
  <c r="T188" i="2"/>
  <c r="AB187" i="2"/>
  <c r="AA187" i="2"/>
  <c r="Z187" i="2"/>
  <c r="Y187" i="2"/>
  <c r="X187" i="2"/>
  <c r="W187" i="2"/>
  <c r="V187" i="2"/>
  <c r="U187" i="2"/>
  <c r="T187" i="2"/>
  <c r="AB186" i="2"/>
  <c r="AA186" i="2"/>
  <c r="Z186" i="2"/>
  <c r="Y186" i="2"/>
  <c r="X186" i="2"/>
  <c r="W186" i="2"/>
  <c r="V186" i="2"/>
  <c r="U186" i="2"/>
  <c r="T186" i="2"/>
  <c r="AB185" i="2"/>
  <c r="AA185" i="2"/>
  <c r="Z185" i="2"/>
  <c r="Y185" i="2"/>
  <c r="X185" i="2"/>
  <c r="W185" i="2"/>
  <c r="V185" i="2"/>
  <c r="U185" i="2"/>
  <c r="T185" i="2"/>
  <c r="AB184" i="2"/>
  <c r="AA184" i="2"/>
  <c r="Z184" i="2"/>
  <c r="Y184" i="2"/>
  <c r="X184" i="2"/>
  <c r="W184" i="2"/>
  <c r="V184" i="2"/>
  <c r="U184" i="2"/>
  <c r="T184" i="2"/>
  <c r="AB183" i="2"/>
  <c r="AA183" i="2"/>
  <c r="Z183" i="2"/>
  <c r="Y183" i="2"/>
  <c r="X183" i="2"/>
  <c r="W183" i="2"/>
  <c r="V183" i="2"/>
  <c r="U183" i="2"/>
  <c r="T183" i="2"/>
  <c r="AB182" i="2"/>
  <c r="AA182" i="2"/>
  <c r="Z182" i="2"/>
  <c r="Y182" i="2"/>
  <c r="X182" i="2"/>
  <c r="W182" i="2"/>
  <c r="V182" i="2"/>
  <c r="U182" i="2"/>
  <c r="T182" i="2"/>
  <c r="AB181" i="2"/>
  <c r="AA181" i="2"/>
  <c r="Z181" i="2"/>
  <c r="Y181" i="2"/>
  <c r="X181" i="2"/>
  <c r="W181" i="2"/>
  <c r="V181" i="2"/>
  <c r="U181" i="2"/>
  <c r="T181" i="2"/>
  <c r="AB180" i="2"/>
  <c r="AA180" i="2"/>
  <c r="Z180" i="2"/>
  <c r="Y180" i="2"/>
  <c r="X180" i="2"/>
  <c r="W180" i="2"/>
  <c r="V180" i="2"/>
  <c r="U180" i="2"/>
  <c r="T180" i="2"/>
  <c r="AB179" i="2"/>
  <c r="AA179" i="2"/>
  <c r="Z179" i="2"/>
  <c r="Y179" i="2"/>
  <c r="X179" i="2"/>
  <c r="W179" i="2"/>
  <c r="V179" i="2"/>
  <c r="U179" i="2"/>
  <c r="T179" i="2"/>
  <c r="AB178" i="2"/>
  <c r="AA178" i="2"/>
  <c r="Z178" i="2"/>
  <c r="Y178" i="2"/>
  <c r="X178" i="2"/>
  <c r="W178" i="2"/>
  <c r="V178" i="2"/>
  <c r="U178" i="2"/>
  <c r="T178" i="2"/>
  <c r="AB177" i="2"/>
  <c r="AA177" i="2"/>
  <c r="Z177" i="2"/>
  <c r="Y177" i="2"/>
  <c r="X177" i="2"/>
  <c r="W177" i="2"/>
  <c r="V177" i="2"/>
  <c r="U177" i="2"/>
  <c r="T177" i="2"/>
  <c r="AB176" i="2"/>
  <c r="AA176" i="2"/>
  <c r="Z176" i="2"/>
  <c r="Y176" i="2"/>
  <c r="X176" i="2"/>
  <c r="W176" i="2"/>
  <c r="V176" i="2"/>
  <c r="U176" i="2"/>
  <c r="T176" i="2"/>
  <c r="AB175" i="2"/>
  <c r="AA175" i="2"/>
  <c r="Z175" i="2"/>
  <c r="Y175" i="2"/>
  <c r="X175" i="2"/>
  <c r="W175" i="2"/>
  <c r="V175" i="2"/>
  <c r="U175" i="2"/>
  <c r="T175" i="2"/>
  <c r="AB174" i="2"/>
  <c r="AA174" i="2"/>
  <c r="Z174" i="2"/>
  <c r="Y174" i="2"/>
  <c r="X174" i="2"/>
  <c r="W174" i="2"/>
  <c r="V174" i="2"/>
  <c r="U174" i="2"/>
  <c r="T174" i="2"/>
  <c r="AB173" i="2"/>
  <c r="AA173" i="2"/>
  <c r="Z173" i="2"/>
  <c r="Y173" i="2"/>
  <c r="X173" i="2"/>
  <c r="W173" i="2"/>
  <c r="V173" i="2"/>
  <c r="U173" i="2"/>
  <c r="T173" i="2"/>
  <c r="AB172" i="2"/>
  <c r="AA172" i="2"/>
  <c r="Z172" i="2"/>
  <c r="Y172" i="2"/>
  <c r="X172" i="2"/>
  <c r="W172" i="2"/>
  <c r="V172" i="2"/>
  <c r="U172" i="2"/>
  <c r="T172" i="2"/>
  <c r="AB171" i="2"/>
  <c r="AA171" i="2"/>
  <c r="Z171" i="2"/>
  <c r="Y171" i="2"/>
  <c r="X171" i="2"/>
  <c r="W171" i="2"/>
  <c r="V171" i="2"/>
  <c r="U171" i="2"/>
  <c r="T171" i="2"/>
  <c r="AB170" i="2"/>
  <c r="AA170" i="2"/>
  <c r="Z170" i="2"/>
  <c r="Y170" i="2"/>
  <c r="X170" i="2"/>
  <c r="W170" i="2"/>
  <c r="V170" i="2"/>
  <c r="U170" i="2"/>
  <c r="T170" i="2"/>
  <c r="AB169" i="2"/>
  <c r="AA169" i="2"/>
  <c r="Z169" i="2"/>
  <c r="Y169" i="2"/>
  <c r="X169" i="2"/>
  <c r="W169" i="2"/>
  <c r="V169" i="2"/>
  <c r="U169" i="2"/>
  <c r="T169" i="2"/>
  <c r="AB168" i="2"/>
  <c r="AA168" i="2"/>
  <c r="Z168" i="2"/>
  <c r="Y168" i="2"/>
  <c r="X168" i="2"/>
  <c r="W168" i="2"/>
  <c r="V168" i="2"/>
  <c r="U168" i="2"/>
  <c r="T168" i="2"/>
  <c r="AB167" i="2"/>
  <c r="AA167" i="2"/>
  <c r="Z167" i="2"/>
  <c r="Y167" i="2"/>
  <c r="X167" i="2"/>
  <c r="W167" i="2"/>
  <c r="V167" i="2"/>
  <c r="U167" i="2"/>
  <c r="T167" i="2"/>
  <c r="AB166" i="2"/>
  <c r="AA166" i="2"/>
  <c r="Z166" i="2"/>
  <c r="Y166" i="2"/>
  <c r="X166" i="2"/>
  <c r="W166" i="2"/>
  <c r="V166" i="2"/>
  <c r="U166" i="2"/>
  <c r="T166" i="2"/>
  <c r="AB165" i="2"/>
  <c r="AA165" i="2"/>
  <c r="Z165" i="2"/>
  <c r="Y165" i="2"/>
  <c r="X165" i="2"/>
  <c r="W165" i="2"/>
  <c r="V165" i="2"/>
  <c r="U165" i="2"/>
  <c r="T165" i="2"/>
  <c r="AB164" i="2"/>
  <c r="AA164" i="2"/>
  <c r="Z164" i="2"/>
  <c r="Y164" i="2"/>
  <c r="X164" i="2"/>
  <c r="W164" i="2"/>
  <c r="V164" i="2"/>
  <c r="U164" i="2"/>
  <c r="T164" i="2"/>
  <c r="AB163" i="2"/>
  <c r="AA163" i="2"/>
  <c r="Z163" i="2"/>
  <c r="Y163" i="2"/>
  <c r="X163" i="2"/>
  <c r="W163" i="2"/>
  <c r="V163" i="2"/>
  <c r="U163" i="2"/>
  <c r="T163" i="2"/>
  <c r="AB162" i="2"/>
  <c r="AA162" i="2"/>
  <c r="Z162" i="2"/>
  <c r="Y162" i="2"/>
  <c r="X162" i="2"/>
  <c r="W162" i="2"/>
  <c r="V162" i="2"/>
  <c r="U162" i="2"/>
  <c r="T162" i="2"/>
  <c r="AB161" i="2"/>
  <c r="AA161" i="2"/>
  <c r="Z161" i="2"/>
  <c r="Y161" i="2"/>
  <c r="X161" i="2"/>
  <c r="W161" i="2"/>
  <c r="V161" i="2"/>
  <c r="U161" i="2"/>
  <c r="T161" i="2"/>
  <c r="AB160" i="2"/>
  <c r="AA160" i="2"/>
  <c r="Z160" i="2"/>
  <c r="Y160" i="2"/>
  <c r="X160" i="2"/>
  <c r="W160" i="2"/>
  <c r="V160" i="2"/>
  <c r="U160" i="2"/>
  <c r="T160" i="2"/>
  <c r="AB159" i="2"/>
  <c r="AA159" i="2"/>
  <c r="Z159" i="2"/>
  <c r="Y159" i="2"/>
  <c r="X159" i="2"/>
  <c r="W159" i="2"/>
  <c r="V159" i="2"/>
  <c r="U159" i="2"/>
  <c r="T159" i="2"/>
  <c r="AB158" i="2"/>
  <c r="AA158" i="2"/>
  <c r="Z158" i="2"/>
  <c r="Y158" i="2"/>
  <c r="X158" i="2"/>
  <c r="W158" i="2"/>
  <c r="V158" i="2"/>
  <c r="U158" i="2"/>
  <c r="T158" i="2"/>
  <c r="AB157" i="2"/>
  <c r="AA157" i="2"/>
  <c r="Z157" i="2"/>
  <c r="Y157" i="2"/>
  <c r="X157" i="2"/>
  <c r="W157" i="2"/>
  <c r="V157" i="2"/>
  <c r="U157" i="2"/>
  <c r="T157" i="2"/>
  <c r="AB156" i="2"/>
  <c r="AA156" i="2"/>
  <c r="Z156" i="2"/>
  <c r="Y156" i="2"/>
  <c r="X156" i="2"/>
  <c r="W156" i="2"/>
  <c r="V156" i="2"/>
  <c r="U156" i="2"/>
  <c r="T156" i="2"/>
  <c r="AB155" i="2"/>
  <c r="AA155" i="2"/>
  <c r="Z155" i="2"/>
  <c r="Y155" i="2"/>
  <c r="X155" i="2"/>
  <c r="W155" i="2"/>
  <c r="V155" i="2"/>
  <c r="U155" i="2"/>
  <c r="T155" i="2"/>
  <c r="AB154" i="2"/>
  <c r="AA154" i="2"/>
  <c r="Z154" i="2"/>
  <c r="Y154" i="2"/>
  <c r="X154" i="2"/>
  <c r="W154" i="2"/>
  <c r="V154" i="2"/>
  <c r="U154" i="2"/>
  <c r="T154" i="2"/>
  <c r="AB153" i="2"/>
  <c r="AA153" i="2"/>
  <c r="Z153" i="2"/>
  <c r="Y153" i="2"/>
  <c r="X153" i="2"/>
  <c r="W153" i="2"/>
  <c r="V153" i="2"/>
  <c r="U153" i="2"/>
  <c r="T153" i="2"/>
  <c r="AB152" i="2"/>
  <c r="AA152" i="2"/>
  <c r="Z152" i="2"/>
  <c r="Y152" i="2"/>
  <c r="X152" i="2"/>
  <c r="W152" i="2"/>
  <c r="V152" i="2"/>
  <c r="U152" i="2"/>
  <c r="T152" i="2"/>
  <c r="AB151" i="2"/>
  <c r="AA151" i="2"/>
  <c r="Z151" i="2"/>
  <c r="Y151" i="2"/>
  <c r="X151" i="2"/>
  <c r="W151" i="2"/>
  <c r="V151" i="2"/>
  <c r="U151" i="2"/>
  <c r="T151" i="2"/>
  <c r="AB150" i="2"/>
  <c r="AA150" i="2"/>
  <c r="Z150" i="2"/>
  <c r="Y150" i="2"/>
  <c r="X150" i="2"/>
  <c r="W150" i="2"/>
  <c r="V150" i="2"/>
  <c r="U150" i="2"/>
  <c r="T150" i="2"/>
  <c r="AB149" i="2"/>
  <c r="AA149" i="2"/>
  <c r="Z149" i="2"/>
  <c r="Y149" i="2"/>
  <c r="X149" i="2"/>
  <c r="W149" i="2"/>
  <c r="V149" i="2"/>
  <c r="U149" i="2"/>
  <c r="T149" i="2"/>
  <c r="AB148" i="2"/>
  <c r="AA148" i="2"/>
  <c r="Z148" i="2"/>
  <c r="Y148" i="2"/>
  <c r="X148" i="2"/>
  <c r="W148" i="2"/>
  <c r="V148" i="2"/>
  <c r="U148" i="2"/>
  <c r="T148" i="2"/>
  <c r="AB147" i="2"/>
  <c r="AA147" i="2"/>
  <c r="Z147" i="2"/>
  <c r="Y147" i="2"/>
  <c r="X147" i="2"/>
  <c r="W147" i="2"/>
  <c r="V147" i="2"/>
  <c r="U147" i="2"/>
  <c r="T147" i="2"/>
  <c r="AB146" i="2"/>
  <c r="AA146" i="2"/>
  <c r="Z146" i="2"/>
  <c r="Y146" i="2"/>
  <c r="X146" i="2"/>
  <c r="W146" i="2"/>
  <c r="V146" i="2"/>
  <c r="U146" i="2"/>
  <c r="T146" i="2"/>
  <c r="AB145" i="2"/>
  <c r="AA145" i="2"/>
  <c r="Z145" i="2"/>
  <c r="Y145" i="2"/>
  <c r="X145" i="2"/>
  <c r="W145" i="2"/>
  <c r="V145" i="2"/>
  <c r="U145" i="2"/>
  <c r="T145" i="2"/>
  <c r="AB144" i="2"/>
  <c r="AA144" i="2"/>
  <c r="Z144" i="2"/>
  <c r="Y144" i="2"/>
  <c r="X144" i="2"/>
  <c r="W144" i="2"/>
  <c r="V144" i="2"/>
  <c r="U144" i="2"/>
  <c r="T144" i="2"/>
  <c r="AB143" i="2"/>
  <c r="AA143" i="2"/>
  <c r="Z143" i="2"/>
  <c r="Y143" i="2"/>
  <c r="X143" i="2"/>
  <c r="W143" i="2"/>
  <c r="V143" i="2"/>
  <c r="U143" i="2"/>
  <c r="T143" i="2"/>
  <c r="AB142" i="2"/>
  <c r="AA142" i="2"/>
  <c r="Z142" i="2"/>
  <c r="Y142" i="2"/>
  <c r="X142" i="2"/>
  <c r="W142" i="2"/>
  <c r="V142" i="2"/>
  <c r="U142" i="2"/>
  <c r="T142" i="2"/>
  <c r="AB141" i="2"/>
  <c r="AA141" i="2"/>
  <c r="Z141" i="2"/>
  <c r="Y141" i="2"/>
  <c r="X141" i="2"/>
  <c r="W141" i="2"/>
  <c r="V141" i="2"/>
  <c r="U141" i="2"/>
  <c r="T141" i="2"/>
  <c r="AB140" i="2"/>
  <c r="AA140" i="2"/>
  <c r="Z140" i="2"/>
  <c r="Y140" i="2"/>
  <c r="X140" i="2"/>
  <c r="W140" i="2"/>
  <c r="V140" i="2"/>
  <c r="U140" i="2"/>
  <c r="T140" i="2"/>
  <c r="AB139" i="2"/>
  <c r="AA139" i="2"/>
  <c r="Z139" i="2"/>
  <c r="Y139" i="2"/>
  <c r="X139" i="2"/>
  <c r="W139" i="2"/>
  <c r="V139" i="2"/>
  <c r="U139" i="2"/>
  <c r="T139" i="2"/>
  <c r="AB138" i="2"/>
  <c r="AA138" i="2"/>
  <c r="Z138" i="2"/>
  <c r="Y138" i="2"/>
  <c r="X138" i="2"/>
  <c r="W138" i="2"/>
  <c r="V138" i="2"/>
  <c r="U138" i="2"/>
  <c r="T138" i="2"/>
  <c r="AB137" i="2"/>
  <c r="AA137" i="2"/>
  <c r="Z137" i="2"/>
  <c r="Y137" i="2"/>
  <c r="X137" i="2"/>
  <c r="W137" i="2"/>
  <c r="V137" i="2"/>
  <c r="U137" i="2"/>
  <c r="T137" i="2"/>
  <c r="AB136" i="2"/>
  <c r="AA136" i="2"/>
  <c r="Z136" i="2"/>
  <c r="Y136" i="2"/>
  <c r="X136" i="2"/>
  <c r="W136" i="2"/>
  <c r="V136" i="2"/>
  <c r="U136" i="2"/>
  <c r="T136" i="2"/>
  <c r="AB135" i="2"/>
  <c r="AA135" i="2"/>
  <c r="Z135" i="2"/>
  <c r="Y135" i="2"/>
  <c r="X135" i="2"/>
  <c r="W135" i="2"/>
  <c r="V135" i="2"/>
  <c r="U135" i="2"/>
  <c r="T135" i="2"/>
  <c r="AB134" i="2"/>
  <c r="AA134" i="2"/>
  <c r="Z134" i="2"/>
  <c r="Y134" i="2"/>
  <c r="X134" i="2"/>
  <c r="W134" i="2"/>
  <c r="V134" i="2"/>
  <c r="U134" i="2"/>
  <c r="T134" i="2"/>
  <c r="AB133" i="2"/>
  <c r="AA133" i="2"/>
  <c r="Z133" i="2"/>
  <c r="Y133" i="2"/>
  <c r="X133" i="2"/>
  <c r="W133" i="2"/>
  <c r="V133" i="2"/>
  <c r="U133" i="2"/>
  <c r="T133" i="2"/>
  <c r="AB132" i="2"/>
  <c r="AA132" i="2"/>
  <c r="Z132" i="2"/>
  <c r="Y132" i="2"/>
  <c r="X132" i="2"/>
  <c r="W132" i="2"/>
  <c r="V132" i="2"/>
  <c r="U132" i="2"/>
  <c r="T132" i="2"/>
  <c r="AB131" i="2"/>
  <c r="AA131" i="2"/>
  <c r="Z131" i="2"/>
  <c r="Y131" i="2"/>
  <c r="X131" i="2"/>
  <c r="W131" i="2"/>
  <c r="V131" i="2"/>
  <c r="U131" i="2"/>
  <c r="T131" i="2"/>
  <c r="AB130" i="2"/>
  <c r="AA130" i="2"/>
  <c r="Z130" i="2"/>
  <c r="Y130" i="2"/>
  <c r="X130" i="2"/>
  <c r="W130" i="2"/>
  <c r="V130" i="2"/>
  <c r="U130" i="2"/>
  <c r="T130" i="2"/>
  <c r="AB129" i="2"/>
  <c r="AA129" i="2"/>
  <c r="Z129" i="2"/>
  <c r="Y129" i="2"/>
  <c r="X129" i="2"/>
  <c r="W129" i="2"/>
  <c r="V129" i="2"/>
  <c r="U129" i="2"/>
  <c r="T129" i="2"/>
  <c r="AB128" i="2"/>
  <c r="AA128" i="2"/>
  <c r="Z128" i="2"/>
  <c r="Y128" i="2"/>
  <c r="X128" i="2"/>
  <c r="W128" i="2"/>
  <c r="V128" i="2"/>
  <c r="U128" i="2"/>
  <c r="T128" i="2"/>
  <c r="AB127" i="2"/>
  <c r="AA127" i="2"/>
  <c r="Z127" i="2"/>
  <c r="Y127" i="2"/>
  <c r="X127" i="2"/>
  <c r="W127" i="2"/>
  <c r="V127" i="2"/>
  <c r="U127" i="2"/>
  <c r="T127" i="2"/>
  <c r="AB126" i="2"/>
  <c r="AA126" i="2"/>
  <c r="Z126" i="2"/>
  <c r="Y126" i="2"/>
  <c r="X126" i="2"/>
  <c r="W126" i="2"/>
  <c r="V126" i="2"/>
  <c r="U126" i="2"/>
  <c r="T126" i="2"/>
  <c r="AB125" i="2"/>
  <c r="AA125" i="2"/>
  <c r="Z125" i="2"/>
  <c r="Y125" i="2"/>
  <c r="X125" i="2"/>
  <c r="W125" i="2"/>
  <c r="V125" i="2"/>
  <c r="U125" i="2"/>
  <c r="T125" i="2"/>
  <c r="AB124" i="2"/>
  <c r="AA124" i="2"/>
  <c r="Z124" i="2"/>
  <c r="Y124" i="2"/>
  <c r="X124" i="2"/>
  <c r="W124" i="2"/>
  <c r="V124" i="2"/>
  <c r="U124" i="2"/>
  <c r="T124" i="2"/>
  <c r="AB123" i="2"/>
  <c r="AA123" i="2"/>
  <c r="Z123" i="2"/>
  <c r="Y123" i="2"/>
  <c r="X123" i="2"/>
  <c r="W123" i="2"/>
  <c r="V123" i="2"/>
  <c r="U123" i="2"/>
  <c r="T123" i="2"/>
  <c r="AB122" i="2"/>
  <c r="AA122" i="2"/>
  <c r="Z122" i="2"/>
  <c r="Y122" i="2"/>
  <c r="X122" i="2"/>
  <c r="W122" i="2"/>
  <c r="V122" i="2"/>
  <c r="U122" i="2"/>
  <c r="T122" i="2"/>
  <c r="AB121" i="2"/>
  <c r="AA121" i="2"/>
  <c r="Z121" i="2"/>
  <c r="Y121" i="2"/>
  <c r="X121" i="2"/>
  <c r="W121" i="2"/>
  <c r="V121" i="2"/>
  <c r="U121" i="2"/>
  <c r="T121" i="2"/>
  <c r="AB120" i="2"/>
  <c r="AA120" i="2"/>
  <c r="Z120" i="2"/>
  <c r="Y120" i="2"/>
  <c r="X120" i="2"/>
  <c r="W120" i="2"/>
  <c r="V120" i="2"/>
  <c r="U120" i="2"/>
  <c r="T120" i="2"/>
  <c r="AB119" i="2"/>
  <c r="AA119" i="2"/>
  <c r="Z119" i="2"/>
  <c r="Y119" i="2"/>
  <c r="X119" i="2"/>
  <c r="W119" i="2"/>
  <c r="V119" i="2"/>
  <c r="U119" i="2"/>
  <c r="T119" i="2"/>
  <c r="AB118" i="2"/>
  <c r="AA118" i="2"/>
  <c r="Z118" i="2"/>
  <c r="Y118" i="2"/>
  <c r="X118" i="2"/>
  <c r="W118" i="2"/>
  <c r="V118" i="2"/>
  <c r="U118" i="2"/>
  <c r="T118" i="2"/>
  <c r="AB117" i="2"/>
  <c r="AA117" i="2"/>
  <c r="Z117" i="2"/>
  <c r="Y117" i="2"/>
  <c r="X117" i="2"/>
  <c r="W117" i="2"/>
  <c r="V117" i="2"/>
  <c r="U117" i="2"/>
  <c r="T117" i="2"/>
  <c r="AB116" i="2"/>
  <c r="AA116" i="2"/>
  <c r="Z116" i="2"/>
  <c r="Y116" i="2"/>
  <c r="X116" i="2"/>
  <c r="W116" i="2"/>
  <c r="V116" i="2"/>
  <c r="U116" i="2"/>
  <c r="T116" i="2"/>
  <c r="AB115" i="2"/>
  <c r="AA115" i="2"/>
  <c r="Z115" i="2"/>
  <c r="Y115" i="2"/>
  <c r="X115" i="2"/>
  <c r="W115" i="2"/>
  <c r="V115" i="2"/>
  <c r="U115" i="2"/>
  <c r="T115" i="2"/>
  <c r="AB114" i="2"/>
  <c r="AA114" i="2"/>
  <c r="Z114" i="2"/>
  <c r="Y114" i="2"/>
  <c r="X114" i="2"/>
  <c r="W114" i="2"/>
  <c r="V114" i="2"/>
  <c r="U114" i="2"/>
  <c r="T114" i="2"/>
  <c r="AB113" i="2"/>
  <c r="AA113" i="2"/>
  <c r="Z113" i="2"/>
  <c r="Y113" i="2"/>
  <c r="X113" i="2"/>
  <c r="W113" i="2"/>
  <c r="V113" i="2"/>
  <c r="U113" i="2"/>
  <c r="T113" i="2"/>
  <c r="AB112" i="2"/>
  <c r="AA112" i="2"/>
  <c r="Z112" i="2"/>
  <c r="Y112" i="2"/>
  <c r="X112" i="2"/>
  <c r="W112" i="2"/>
  <c r="V112" i="2"/>
  <c r="U112" i="2"/>
  <c r="T112" i="2"/>
  <c r="AB111" i="2"/>
  <c r="AA111" i="2"/>
  <c r="Z111" i="2"/>
  <c r="Y111" i="2"/>
  <c r="X111" i="2"/>
  <c r="W111" i="2"/>
  <c r="V111" i="2"/>
  <c r="U111" i="2"/>
  <c r="T111" i="2"/>
  <c r="AB110" i="2"/>
  <c r="AA110" i="2"/>
  <c r="Z110" i="2"/>
  <c r="Y110" i="2"/>
  <c r="X110" i="2"/>
  <c r="W110" i="2"/>
  <c r="V110" i="2"/>
  <c r="U110" i="2"/>
  <c r="T110" i="2"/>
  <c r="AB109" i="2"/>
  <c r="AA109" i="2"/>
  <c r="Z109" i="2"/>
  <c r="Y109" i="2"/>
  <c r="X109" i="2"/>
  <c r="W109" i="2"/>
  <c r="V109" i="2"/>
  <c r="U109" i="2"/>
  <c r="T109" i="2"/>
  <c r="AB108" i="2"/>
  <c r="AA108" i="2"/>
  <c r="Z108" i="2"/>
  <c r="Y108" i="2"/>
  <c r="X108" i="2"/>
  <c r="W108" i="2"/>
  <c r="V108" i="2"/>
  <c r="U108" i="2"/>
  <c r="T108" i="2"/>
  <c r="AB107" i="2"/>
  <c r="AA107" i="2"/>
  <c r="Z107" i="2"/>
  <c r="Y107" i="2"/>
  <c r="X107" i="2"/>
  <c r="W107" i="2"/>
  <c r="V107" i="2"/>
  <c r="U107" i="2"/>
  <c r="T107" i="2"/>
  <c r="AB106" i="2"/>
  <c r="AA106" i="2"/>
  <c r="Z106" i="2"/>
  <c r="Y106" i="2"/>
  <c r="X106" i="2"/>
  <c r="W106" i="2"/>
  <c r="V106" i="2"/>
  <c r="U106" i="2"/>
  <c r="T106" i="2"/>
  <c r="AB105" i="2"/>
  <c r="AA105" i="2"/>
  <c r="Z105" i="2"/>
  <c r="Y105" i="2"/>
  <c r="X105" i="2"/>
  <c r="W105" i="2"/>
  <c r="V105" i="2"/>
  <c r="U105" i="2"/>
  <c r="T105" i="2"/>
  <c r="AB104" i="2"/>
  <c r="AA104" i="2"/>
  <c r="Z104" i="2"/>
  <c r="Y104" i="2"/>
  <c r="X104" i="2"/>
  <c r="W104" i="2"/>
  <c r="V104" i="2"/>
  <c r="U104" i="2"/>
  <c r="T104" i="2"/>
  <c r="AB103" i="2"/>
  <c r="AA103" i="2"/>
  <c r="Z103" i="2"/>
  <c r="Y103" i="2"/>
  <c r="X103" i="2"/>
  <c r="W103" i="2"/>
  <c r="V103" i="2"/>
  <c r="U103" i="2"/>
  <c r="T103" i="2"/>
  <c r="AB102" i="2"/>
  <c r="AA102" i="2"/>
  <c r="Z102" i="2"/>
  <c r="Y102" i="2"/>
  <c r="X102" i="2"/>
  <c r="W102" i="2"/>
  <c r="V102" i="2"/>
  <c r="U102" i="2"/>
  <c r="T102" i="2"/>
  <c r="AB101" i="2"/>
  <c r="AA101" i="2"/>
  <c r="Z101" i="2"/>
  <c r="Y101" i="2"/>
  <c r="X101" i="2"/>
  <c r="W101" i="2"/>
  <c r="V101" i="2"/>
  <c r="U101" i="2"/>
  <c r="T101" i="2"/>
  <c r="AB100" i="2"/>
  <c r="AA100" i="2"/>
  <c r="Z100" i="2"/>
  <c r="Y100" i="2"/>
  <c r="X100" i="2"/>
  <c r="W100" i="2"/>
  <c r="V100" i="2"/>
  <c r="U100" i="2"/>
  <c r="T100" i="2"/>
  <c r="AB99" i="2"/>
  <c r="AA99" i="2"/>
  <c r="Z99" i="2"/>
  <c r="Y99" i="2"/>
  <c r="X99" i="2"/>
  <c r="W99" i="2"/>
  <c r="V99" i="2"/>
  <c r="U99" i="2"/>
  <c r="T99" i="2"/>
  <c r="AB98" i="2"/>
  <c r="AA98" i="2"/>
  <c r="Z98" i="2"/>
  <c r="Y98" i="2"/>
  <c r="X98" i="2"/>
  <c r="W98" i="2"/>
  <c r="V98" i="2"/>
  <c r="U98" i="2"/>
  <c r="T98" i="2"/>
  <c r="AB97" i="2"/>
  <c r="AA97" i="2"/>
  <c r="Z97" i="2"/>
  <c r="Y97" i="2"/>
  <c r="X97" i="2"/>
  <c r="W97" i="2"/>
  <c r="V97" i="2"/>
  <c r="U97" i="2"/>
  <c r="T97" i="2"/>
  <c r="AB96" i="2"/>
  <c r="AA96" i="2"/>
  <c r="Z96" i="2"/>
  <c r="Y96" i="2"/>
  <c r="X96" i="2"/>
  <c r="W96" i="2"/>
  <c r="V96" i="2"/>
  <c r="U96" i="2"/>
  <c r="T96" i="2"/>
  <c r="AB95" i="2"/>
  <c r="AA95" i="2"/>
  <c r="Z95" i="2"/>
  <c r="Y95" i="2"/>
  <c r="X95" i="2"/>
  <c r="W95" i="2"/>
  <c r="V95" i="2"/>
  <c r="U95" i="2"/>
  <c r="T95" i="2"/>
  <c r="AB94" i="2"/>
  <c r="AA94" i="2"/>
  <c r="Z94" i="2"/>
  <c r="Y94" i="2"/>
  <c r="X94" i="2"/>
  <c r="W94" i="2"/>
  <c r="V94" i="2"/>
  <c r="U94" i="2"/>
  <c r="T94" i="2"/>
  <c r="AB93" i="2"/>
  <c r="AA93" i="2"/>
  <c r="Z93" i="2"/>
  <c r="Y93" i="2"/>
  <c r="X93" i="2"/>
  <c r="W93" i="2"/>
  <c r="V93" i="2"/>
  <c r="U93" i="2"/>
  <c r="T93" i="2"/>
  <c r="AB92" i="2"/>
  <c r="AA92" i="2"/>
  <c r="Z92" i="2"/>
  <c r="Y92" i="2"/>
  <c r="X92" i="2"/>
  <c r="W92" i="2"/>
  <c r="V92" i="2"/>
  <c r="U92" i="2"/>
  <c r="T92" i="2"/>
  <c r="AB91" i="2"/>
  <c r="AA91" i="2"/>
  <c r="Z91" i="2"/>
  <c r="Y91" i="2"/>
  <c r="X91" i="2"/>
  <c r="W91" i="2"/>
  <c r="V91" i="2"/>
  <c r="U91" i="2"/>
  <c r="T91" i="2"/>
  <c r="AB90" i="2"/>
  <c r="AA90" i="2"/>
  <c r="Z90" i="2"/>
  <c r="Y90" i="2"/>
  <c r="X90" i="2"/>
  <c r="W90" i="2"/>
  <c r="V90" i="2"/>
  <c r="U90" i="2"/>
  <c r="T90" i="2"/>
  <c r="AB89" i="2"/>
  <c r="AA89" i="2"/>
  <c r="Z89" i="2"/>
  <c r="Y89" i="2"/>
  <c r="X89" i="2"/>
  <c r="W89" i="2"/>
  <c r="V89" i="2"/>
  <c r="U89" i="2"/>
  <c r="T89" i="2"/>
  <c r="AB88" i="2"/>
  <c r="AA88" i="2"/>
  <c r="Z88" i="2"/>
  <c r="Y88" i="2"/>
  <c r="X88" i="2"/>
  <c r="W88" i="2"/>
  <c r="V88" i="2"/>
  <c r="U88" i="2"/>
  <c r="T88" i="2"/>
  <c r="AB87" i="2"/>
  <c r="AA87" i="2"/>
  <c r="Z87" i="2"/>
  <c r="Y87" i="2"/>
  <c r="X87" i="2"/>
  <c r="W87" i="2"/>
  <c r="V87" i="2"/>
  <c r="U87" i="2"/>
  <c r="T87" i="2"/>
  <c r="AB86" i="2"/>
  <c r="AA86" i="2"/>
  <c r="Z86" i="2"/>
  <c r="Y86" i="2"/>
  <c r="X86" i="2"/>
  <c r="W86" i="2"/>
  <c r="V86" i="2"/>
  <c r="U86" i="2"/>
  <c r="T86" i="2"/>
  <c r="AB85" i="2"/>
  <c r="AA85" i="2"/>
  <c r="Z85" i="2"/>
  <c r="Y85" i="2"/>
  <c r="X85" i="2"/>
  <c r="W85" i="2"/>
  <c r="V85" i="2"/>
  <c r="U85" i="2"/>
  <c r="T85" i="2"/>
  <c r="AB84" i="2"/>
  <c r="AA84" i="2"/>
  <c r="Z84" i="2"/>
  <c r="Y84" i="2"/>
  <c r="X84" i="2"/>
  <c r="W84" i="2"/>
  <c r="V84" i="2"/>
  <c r="U84" i="2"/>
  <c r="T84" i="2"/>
  <c r="AB83" i="2"/>
  <c r="AA83" i="2"/>
  <c r="Z83" i="2"/>
  <c r="Y83" i="2"/>
  <c r="X83" i="2"/>
  <c r="W83" i="2"/>
  <c r="V83" i="2"/>
  <c r="U83" i="2"/>
  <c r="T83" i="2"/>
  <c r="AB82" i="2"/>
  <c r="AA82" i="2"/>
  <c r="Z82" i="2"/>
  <c r="Y82" i="2"/>
  <c r="X82" i="2"/>
  <c r="W82" i="2"/>
  <c r="V82" i="2"/>
  <c r="U82" i="2"/>
  <c r="T82" i="2"/>
  <c r="AB81" i="2"/>
  <c r="AA81" i="2"/>
  <c r="Z81" i="2"/>
  <c r="Y81" i="2"/>
  <c r="X81" i="2"/>
  <c r="W81" i="2"/>
  <c r="V81" i="2"/>
  <c r="U81" i="2"/>
  <c r="T81" i="2"/>
  <c r="AB80" i="2"/>
  <c r="AA80" i="2"/>
  <c r="Z80" i="2"/>
  <c r="Y80" i="2"/>
  <c r="X80" i="2"/>
  <c r="W80" i="2"/>
  <c r="V80" i="2"/>
  <c r="U80" i="2"/>
  <c r="T80" i="2"/>
  <c r="AB79" i="2"/>
  <c r="AA79" i="2"/>
  <c r="Z79" i="2"/>
  <c r="Y79" i="2"/>
  <c r="X79" i="2"/>
  <c r="W79" i="2"/>
  <c r="V79" i="2"/>
  <c r="U79" i="2"/>
  <c r="T79" i="2"/>
  <c r="AB78" i="2"/>
  <c r="AA78" i="2"/>
  <c r="Z78" i="2"/>
  <c r="Y78" i="2"/>
  <c r="X78" i="2"/>
  <c r="W78" i="2"/>
  <c r="V78" i="2"/>
  <c r="U78" i="2"/>
  <c r="T78" i="2"/>
  <c r="AB77" i="2"/>
  <c r="AA77" i="2"/>
  <c r="Z77" i="2"/>
  <c r="Y77" i="2"/>
  <c r="X77" i="2"/>
  <c r="W77" i="2"/>
  <c r="V77" i="2"/>
  <c r="U77" i="2"/>
  <c r="T77" i="2"/>
  <c r="AB76" i="2"/>
  <c r="AA76" i="2"/>
  <c r="Z76" i="2"/>
  <c r="Y76" i="2"/>
  <c r="X76" i="2"/>
  <c r="W76" i="2"/>
  <c r="V76" i="2"/>
  <c r="U76" i="2"/>
  <c r="T76" i="2"/>
  <c r="AB75" i="2"/>
  <c r="AA75" i="2"/>
  <c r="Z75" i="2"/>
  <c r="Y75" i="2"/>
  <c r="X75" i="2"/>
  <c r="W75" i="2"/>
  <c r="V75" i="2"/>
  <c r="U75" i="2"/>
  <c r="T75" i="2"/>
  <c r="AB74" i="2"/>
  <c r="AA74" i="2"/>
  <c r="Z74" i="2"/>
  <c r="Y74" i="2"/>
  <c r="X74" i="2"/>
  <c r="W74" i="2"/>
  <c r="V74" i="2"/>
  <c r="U74" i="2"/>
  <c r="T74" i="2"/>
  <c r="AB73" i="2"/>
  <c r="AA73" i="2"/>
  <c r="Z73" i="2"/>
  <c r="Y73" i="2"/>
  <c r="X73" i="2"/>
  <c r="W73" i="2"/>
  <c r="V73" i="2"/>
  <c r="U73" i="2"/>
  <c r="T73" i="2"/>
  <c r="AB72" i="2"/>
  <c r="AA72" i="2"/>
  <c r="Z72" i="2"/>
  <c r="Y72" i="2"/>
  <c r="X72" i="2"/>
  <c r="W72" i="2"/>
  <c r="V72" i="2"/>
  <c r="U72" i="2"/>
  <c r="T72" i="2"/>
  <c r="AB71" i="2"/>
  <c r="AA71" i="2"/>
  <c r="Z71" i="2"/>
  <c r="Y71" i="2"/>
  <c r="X71" i="2"/>
  <c r="W71" i="2"/>
  <c r="V71" i="2"/>
  <c r="U71" i="2"/>
  <c r="T71" i="2"/>
  <c r="AB70" i="2"/>
  <c r="AA70" i="2"/>
  <c r="Z70" i="2"/>
  <c r="Y70" i="2"/>
  <c r="X70" i="2"/>
  <c r="W70" i="2"/>
  <c r="V70" i="2"/>
  <c r="U70" i="2"/>
  <c r="T70" i="2"/>
  <c r="AB69" i="2"/>
  <c r="AA69" i="2"/>
  <c r="Z69" i="2"/>
  <c r="Y69" i="2"/>
  <c r="X69" i="2"/>
  <c r="W69" i="2"/>
  <c r="V69" i="2"/>
  <c r="U69" i="2"/>
  <c r="T69" i="2"/>
  <c r="AB68" i="2"/>
  <c r="AA68" i="2"/>
  <c r="Z68" i="2"/>
  <c r="Y68" i="2"/>
  <c r="X68" i="2"/>
  <c r="W68" i="2"/>
  <c r="V68" i="2"/>
  <c r="U68" i="2"/>
  <c r="T68" i="2"/>
  <c r="AB67" i="2"/>
  <c r="AA67" i="2"/>
  <c r="Z67" i="2"/>
  <c r="Y67" i="2"/>
  <c r="X67" i="2"/>
  <c r="W67" i="2"/>
  <c r="V67" i="2"/>
  <c r="U67" i="2"/>
  <c r="T67" i="2"/>
  <c r="AB66" i="2"/>
  <c r="AA66" i="2"/>
  <c r="Z66" i="2"/>
  <c r="Y66" i="2"/>
  <c r="X66" i="2"/>
  <c r="W66" i="2"/>
  <c r="V66" i="2"/>
  <c r="U66" i="2"/>
  <c r="T66" i="2"/>
  <c r="AB65" i="2"/>
  <c r="AA65" i="2"/>
  <c r="Z65" i="2"/>
  <c r="Y65" i="2"/>
  <c r="X65" i="2"/>
  <c r="W65" i="2"/>
  <c r="V65" i="2"/>
  <c r="U65" i="2"/>
  <c r="T65" i="2"/>
  <c r="AB64" i="2"/>
  <c r="AA64" i="2"/>
  <c r="Z64" i="2"/>
  <c r="Y64" i="2"/>
  <c r="X64" i="2"/>
  <c r="W64" i="2"/>
  <c r="V64" i="2"/>
  <c r="U64" i="2"/>
  <c r="T64" i="2"/>
  <c r="AB63" i="2"/>
  <c r="AA63" i="2"/>
  <c r="Z63" i="2"/>
  <c r="Y63" i="2"/>
  <c r="X63" i="2"/>
  <c r="W63" i="2"/>
  <c r="V63" i="2"/>
  <c r="U63" i="2"/>
  <c r="T63" i="2"/>
  <c r="AB62" i="2"/>
  <c r="AA62" i="2"/>
  <c r="Z62" i="2"/>
  <c r="Y62" i="2"/>
  <c r="X62" i="2"/>
  <c r="W62" i="2"/>
  <c r="V62" i="2"/>
  <c r="U62" i="2"/>
  <c r="T62" i="2"/>
  <c r="AB61" i="2"/>
  <c r="AA61" i="2"/>
  <c r="Z61" i="2"/>
  <c r="Y61" i="2"/>
  <c r="X61" i="2"/>
  <c r="W61" i="2"/>
  <c r="V61" i="2"/>
  <c r="U61" i="2"/>
  <c r="T61" i="2"/>
  <c r="AB60" i="2"/>
  <c r="AA60" i="2"/>
  <c r="Z60" i="2"/>
  <c r="Y60" i="2"/>
  <c r="X60" i="2"/>
  <c r="W60" i="2"/>
  <c r="V60" i="2"/>
  <c r="U60" i="2"/>
  <c r="T60" i="2"/>
  <c r="AB59" i="2"/>
  <c r="AA59" i="2"/>
  <c r="Z59" i="2"/>
  <c r="Y59" i="2"/>
  <c r="X59" i="2"/>
  <c r="W59" i="2"/>
  <c r="V59" i="2"/>
  <c r="U59" i="2"/>
  <c r="T59" i="2"/>
  <c r="AB58" i="2"/>
  <c r="AA58" i="2"/>
  <c r="Z58" i="2"/>
  <c r="Y58" i="2"/>
  <c r="X58" i="2"/>
  <c r="W58" i="2"/>
  <c r="V58" i="2"/>
  <c r="U58" i="2"/>
  <c r="T58" i="2"/>
  <c r="AB57" i="2"/>
  <c r="AA57" i="2"/>
  <c r="Z57" i="2"/>
  <c r="Y57" i="2"/>
  <c r="X57" i="2"/>
  <c r="W57" i="2"/>
  <c r="V57" i="2"/>
  <c r="U57" i="2"/>
  <c r="T57" i="2"/>
  <c r="AB56" i="2"/>
  <c r="AA56" i="2"/>
  <c r="Z56" i="2"/>
  <c r="Y56" i="2"/>
  <c r="X56" i="2"/>
  <c r="W56" i="2"/>
  <c r="V56" i="2"/>
  <c r="U56" i="2"/>
  <c r="T56" i="2"/>
  <c r="AB55" i="2"/>
  <c r="AA55" i="2"/>
  <c r="Z55" i="2"/>
  <c r="Y55" i="2"/>
  <c r="X55" i="2"/>
  <c r="W55" i="2"/>
  <c r="V55" i="2"/>
  <c r="U55" i="2"/>
  <c r="T55" i="2"/>
  <c r="AB54" i="2"/>
  <c r="AA54" i="2"/>
  <c r="Z54" i="2"/>
  <c r="Y54" i="2"/>
  <c r="X54" i="2"/>
  <c r="W54" i="2"/>
  <c r="V54" i="2"/>
  <c r="U54" i="2"/>
  <c r="T54" i="2"/>
  <c r="AB53" i="2"/>
  <c r="AA53" i="2"/>
  <c r="Z53" i="2"/>
  <c r="Y53" i="2"/>
  <c r="X53" i="2"/>
  <c r="W53" i="2"/>
  <c r="V53" i="2"/>
  <c r="U53" i="2"/>
  <c r="T53" i="2"/>
  <c r="AB52" i="2"/>
  <c r="AA52" i="2"/>
  <c r="Z52" i="2"/>
  <c r="Y52" i="2"/>
  <c r="X52" i="2"/>
  <c r="W52" i="2"/>
  <c r="V52" i="2"/>
  <c r="U52" i="2"/>
  <c r="T52" i="2"/>
  <c r="AB51" i="2"/>
  <c r="AA51" i="2"/>
  <c r="Z51" i="2"/>
  <c r="Y51" i="2"/>
  <c r="X51" i="2"/>
  <c r="W51" i="2"/>
  <c r="V51" i="2"/>
  <c r="U51" i="2"/>
  <c r="T51" i="2"/>
  <c r="AB50" i="2"/>
  <c r="AA50" i="2"/>
  <c r="Z50" i="2"/>
  <c r="Y50" i="2"/>
  <c r="X50" i="2"/>
  <c r="W50" i="2"/>
  <c r="V50" i="2"/>
  <c r="U50" i="2"/>
  <c r="T50" i="2"/>
  <c r="AB49" i="2"/>
  <c r="AA49" i="2"/>
  <c r="Z49" i="2"/>
  <c r="Y49" i="2"/>
  <c r="X49" i="2"/>
  <c r="W49" i="2"/>
  <c r="V49" i="2"/>
  <c r="U49" i="2"/>
  <c r="T49" i="2"/>
  <c r="AB48" i="2"/>
  <c r="AA48" i="2"/>
  <c r="Z48" i="2"/>
  <c r="Y48" i="2"/>
  <c r="X48" i="2"/>
  <c r="W48" i="2"/>
  <c r="V48" i="2"/>
  <c r="U48" i="2"/>
  <c r="T48" i="2"/>
  <c r="AB47" i="2"/>
  <c r="AA47" i="2"/>
  <c r="Z47" i="2"/>
  <c r="Y47" i="2"/>
  <c r="X47" i="2"/>
  <c r="W47" i="2"/>
  <c r="V47" i="2"/>
  <c r="U47" i="2"/>
  <c r="T47" i="2"/>
  <c r="AB46" i="2"/>
  <c r="AA46" i="2"/>
  <c r="Z46" i="2"/>
  <c r="Y46" i="2"/>
  <c r="X46" i="2"/>
  <c r="W46" i="2"/>
  <c r="V46" i="2"/>
  <c r="U46" i="2"/>
  <c r="T46" i="2"/>
  <c r="AB45" i="2"/>
  <c r="AA45" i="2"/>
  <c r="Z45" i="2"/>
  <c r="Y45" i="2"/>
  <c r="X45" i="2"/>
  <c r="W45" i="2"/>
  <c r="V45" i="2"/>
  <c r="U45" i="2"/>
  <c r="T45" i="2"/>
  <c r="AB44" i="2"/>
  <c r="AA44" i="2"/>
  <c r="Z44" i="2"/>
  <c r="Y44" i="2"/>
  <c r="X44" i="2"/>
  <c r="W44" i="2"/>
  <c r="V44" i="2"/>
  <c r="U44" i="2"/>
  <c r="T44" i="2"/>
  <c r="AB43" i="2"/>
  <c r="AA43" i="2"/>
  <c r="Z43" i="2"/>
  <c r="Y43" i="2"/>
  <c r="X43" i="2"/>
  <c r="W43" i="2"/>
  <c r="V43" i="2"/>
  <c r="U43" i="2"/>
  <c r="T43" i="2"/>
  <c r="AB42" i="2"/>
  <c r="AA42" i="2"/>
  <c r="Z42" i="2"/>
  <c r="Y42" i="2"/>
  <c r="X42" i="2"/>
  <c r="W42" i="2"/>
  <c r="V42" i="2"/>
  <c r="U42" i="2"/>
  <c r="T42" i="2"/>
  <c r="AB41" i="2"/>
  <c r="AA41" i="2"/>
  <c r="Z41" i="2"/>
  <c r="Y41" i="2"/>
  <c r="X41" i="2"/>
  <c r="W41" i="2"/>
  <c r="V41" i="2"/>
  <c r="U41" i="2"/>
  <c r="T41" i="2"/>
  <c r="AB40" i="2"/>
  <c r="AA40" i="2"/>
  <c r="Z40" i="2"/>
  <c r="Y40" i="2"/>
  <c r="X40" i="2"/>
  <c r="W40" i="2"/>
  <c r="V40" i="2"/>
  <c r="U40" i="2"/>
  <c r="T40" i="2"/>
  <c r="AB39" i="2"/>
  <c r="AA39" i="2"/>
  <c r="Z39" i="2"/>
  <c r="Y39" i="2"/>
  <c r="X39" i="2"/>
  <c r="W39" i="2"/>
  <c r="V39" i="2"/>
  <c r="U39" i="2"/>
  <c r="T39" i="2"/>
  <c r="AB38" i="2"/>
  <c r="AA38" i="2"/>
  <c r="Z38" i="2"/>
  <c r="Y38" i="2"/>
  <c r="X38" i="2"/>
  <c r="W38" i="2"/>
  <c r="V38" i="2"/>
  <c r="U38" i="2"/>
  <c r="T38" i="2"/>
  <c r="AB37" i="2"/>
  <c r="AA37" i="2"/>
  <c r="Z37" i="2"/>
  <c r="Y37" i="2"/>
  <c r="X37" i="2"/>
  <c r="W37" i="2"/>
  <c r="V37" i="2"/>
  <c r="U37" i="2"/>
  <c r="T37" i="2"/>
  <c r="AB36" i="2"/>
  <c r="AA36" i="2"/>
  <c r="Z36" i="2"/>
  <c r="Y36" i="2"/>
  <c r="X36" i="2"/>
  <c r="W36" i="2"/>
  <c r="V36" i="2"/>
  <c r="U36" i="2"/>
  <c r="T36" i="2"/>
  <c r="AB35" i="2"/>
  <c r="AA35" i="2"/>
  <c r="Z35" i="2"/>
  <c r="Y35" i="2"/>
  <c r="X35" i="2"/>
  <c r="W35" i="2"/>
  <c r="V35" i="2"/>
  <c r="U35" i="2"/>
  <c r="T35" i="2"/>
  <c r="AB34" i="2"/>
  <c r="AA34" i="2"/>
  <c r="Z34" i="2"/>
  <c r="Y34" i="2"/>
  <c r="X34" i="2"/>
  <c r="W34" i="2"/>
  <c r="V34" i="2"/>
  <c r="U34" i="2"/>
  <c r="T34" i="2"/>
  <c r="AB33" i="2"/>
  <c r="AA33" i="2"/>
  <c r="Z33" i="2"/>
  <c r="Y33" i="2"/>
  <c r="X33" i="2"/>
  <c r="W33" i="2"/>
  <c r="V33" i="2"/>
  <c r="U33" i="2"/>
  <c r="T33" i="2"/>
  <c r="AB32" i="2"/>
  <c r="AA32" i="2"/>
  <c r="Z32" i="2"/>
  <c r="Y32" i="2"/>
  <c r="X32" i="2"/>
  <c r="W32" i="2"/>
  <c r="V32" i="2"/>
  <c r="U32" i="2"/>
  <c r="T32" i="2"/>
  <c r="AB31" i="2"/>
  <c r="AA31" i="2"/>
  <c r="Z31" i="2"/>
  <c r="Y31" i="2"/>
  <c r="X31" i="2"/>
  <c r="W31" i="2"/>
  <c r="V31" i="2"/>
  <c r="U31" i="2"/>
  <c r="T31" i="2"/>
  <c r="AB30" i="2"/>
  <c r="AA30" i="2"/>
  <c r="Z30" i="2"/>
  <c r="Y30" i="2"/>
  <c r="X30" i="2"/>
  <c r="W30" i="2"/>
  <c r="V30" i="2"/>
  <c r="U30" i="2"/>
  <c r="T30" i="2"/>
  <c r="AB29" i="2"/>
  <c r="AA29" i="2"/>
  <c r="Z29" i="2"/>
  <c r="Y29" i="2"/>
  <c r="X29" i="2"/>
  <c r="W29" i="2"/>
  <c r="V29" i="2"/>
  <c r="U29" i="2"/>
  <c r="T29" i="2"/>
  <c r="AB28" i="2"/>
  <c r="AA28" i="2"/>
  <c r="Z28" i="2"/>
  <c r="Y28" i="2"/>
  <c r="X28" i="2"/>
  <c r="W28" i="2"/>
  <c r="V28" i="2"/>
  <c r="U28" i="2"/>
  <c r="T28" i="2"/>
  <c r="AB27" i="2"/>
  <c r="AA27" i="2"/>
  <c r="Z27" i="2"/>
  <c r="Y27" i="2"/>
  <c r="X27" i="2"/>
  <c r="W27" i="2"/>
  <c r="V27" i="2"/>
  <c r="U27" i="2"/>
  <c r="T27" i="2"/>
  <c r="AB26" i="2"/>
  <c r="AA26" i="2"/>
  <c r="Z26" i="2"/>
  <c r="Y26" i="2"/>
  <c r="X26" i="2"/>
  <c r="W26" i="2"/>
  <c r="V26" i="2"/>
  <c r="U26" i="2"/>
  <c r="T26" i="2"/>
  <c r="AB25" i="2"/>
  <c r="AA25" i="2"/>
  <c r="Z25" i="2"/>
  <c r="Y25" i="2"/>
  <c r="X25" i="2"/>
  <c r="W25" i="2"/>
  <c r="V25" i="2"/>
  <c r="U25" i="2"/>
  <c r="T25" i="2"/>
  <c r="AB24" i="2"/>
  <c r="AA24" i="2"/>
  <c r="Z24" i="2"/>
  <c r="Y24" i="2"/>
  <c r="X24" i="2"/>
  <c r="W24" i="2"/>
  <c r="V24" i="2"/>
  <c r="U24" i="2"/>
  <c r="T24" i="2"/>
  <c r="AB23" i="2"/>
  <c r="AA23" i="2"/>
  <c r="Z23" i="2"/>
  <c r="Y23" i="2"/>
  <c r="X23" i="2"/>
  <c r="W23" i="2"/>
  <c r="V23" i="2"/>
  <c r="U23" i="2"/>
  <c r="T23" i="2"/>
  <c r="AB22" i="2"/>
  <c r="AA22" i="2"/>
  <c r="Z22" i="2"/>
  <c r="Y22" i="2"/>
  <c r="X22" i="2"/>
  <c r="W22" i="2"/>
  <c r="V22" i="2"/>
  <c r="U22" i="2"/>
  <c r="T22" i="2"/>
  <c r="AB21" i="2"/>
  <c r="AA21" i="2"/>
  <c r="Z21" i="2"/>
  <c r="Y21" i="2"/>
  <c r="X21" i="2"/>
  <c r="W21" i="2"/>
  <c r="V21" i="2"/>
  <c r="U21" i="2"/>
  <c r="T21" i="2"/>
  <c r="AB20" i="2"/>
  <c r="AA20" i="2"/>
  <c r="Z20" i="2"/>
  <c r="Y20" i="2"/>
  <c r="X20" i="2"/>
  <c r="W20" i="2"/>
  <c r="V20" i="2"/>
  <c r="U20" i="2"/>
  <c r="T20" i="2"/>
  <c r="AB19" i="2"/>
  <c r="AA19" i="2"/>
  <c r="Z19" i="2"/>
  <c r="Y19" i="2"/>
  <c r="X19" i="2"/>
  <c r="W19" i="2"/>
  <c r="V19" i="2"/>
  <c r="U19" i="2"/>
  <c r="T19" i="2"/>
  <c r="AB18" i="2"/>
  <c r="AA18" i="2"/>
  <c r="Z18" i="2"/>
  <c r="Y18" i="2"/>
  <c r="X18" i="2"/>
  <c r="W18" i="2"/>
  <c r="V18" i="2"/>
  <c r="U18" i="2"/>
  <c r="T18" i="2"/>
  <c r="AB17" i="2"/>
  <c r="AA17" i="2"/>
  <c r="Z17" i="2"/>
  <c r="Y17" i="2"/>
  <c r="X17" i="2"/>
  <c r="W17" i="2"/>
  <c r="V17" i="2"/>
  <c r="U17" i="2"/>
  <c r="T17" i="2"/>
  <c r="AB16" i="2"/>
  <c r="AA16" i="2"/>
  <c r="Z16" i="2"/>
  <c r="Y16" i="2"/>
  <c r="X16" i="2"/>
  <c r="W16" i="2"/>
  <c r="V16" i="2"/>
  <c r="U16" i="2"/>
  <c r="T16" i="2"/>
  <c r="AB15" i="2"/>
  <c r="AA15" i="2"/>
  <c r="Z15" i="2"/>
  <c r="Y15" i="2"/>
  <c r="X15" i="2"/>
  <c r="W15" i="2"/>
  <c r="V15" i="2"/>
  <c r="U15" i="2"/>
  <c r="T15" i="2"/>
  <c r="AB14" i="2"/>
  <c r="AA14" i="2"/>
  <c r="Z14" i="2"/>
  <c r="Y14" i="2"/>
  <c r="X14" i="2"/>
  <c r="W14" i="2"/>
  <c r="V14" i="2"/>
  <c r="U14" i="2"/>
  <c r="T14" i="2"/>
  <c r="AB13" i="2"/>
  <c r="AA13" i="2"/>
  <c r="Z13" i="2"/>
  <c r="Y13" i="2"/>
  <c r="X13" i="2"/>
  <c r="W13" i="2"/>
  <c r="V13" i="2"/>
  <c r="U13" i="2"/>
  <c r="T13" i="2"/>
  <c r="AB12" i="2"/>
  <c r="AA12" i="2"/>
  <c r="Z12" i="2"/>
  <c r="Y12" i="2"/>
  <c r="X12" i="2"/>
  <c r="W12" i="2"/>
  <c r="V12" i="2"/>
  <c r="U12" i="2"/>
  <c r="T12" i="2"/>
  <c r="AB11" i="2"/>
  <c r="AA11" i="2"/>
  <c r="Z11" i="2"/>
  <c r="Y11" i="2"/>
  <c r="X11" i="2"/>
  <c r="W11" i="2"/>
  <c r="V11" i="2"/>
  <c r="U11" i="2"/>
  <c r="T11" i="2"/>
  <c r="AB10" i="2"/>
  <c r="AA10" i="2"/>
  <c r="Z10" i="2"/>
  <c r="Y10" i="2"/>
  <c r="X10" i="2"/>
  <c r="W10" i="2"/>
  <c r="V10" i="2"/>
  <c r="U10" i="2"/>
  <c r="T10" i="2"/>
  <c r="AB9" i="2"/>
  <c r="AA9" i="2"/>
  <c r="Z9" i="2"/>
  <c r="Y9" i="2"/>
  <c r="X9" i="2"/>
  <c r="W9" i="2"/>
  <c r="V9" i="2"/>
  <c r="U9" i="2"/>
  <c r="T9" i="2"/>
  <c r="AB8" i="2"/>
  <c r="AA8" i="2"/>
  <c r="Z8" i="2"/>
  <c r="Y8" i="2"/>
  <c r="X8" i="2"/>
  <c r="W8" i="2"/>
  <c r="V8" i="2"/>
  <c r="U8" i="2"/>
  <c r="T8" i="2"/>
  <c r="AB7" i="2"/>
  <c r="AA7" i="2"/>
  <c r="Z7" i="2"/>
  <c r="Y7" i="2"/>
  <c r="X7" i="2"/>
  <c r="W7" i="2"/>
  <c r="V7" i="2"/>
  <c r="U7" i="2"/>
  <c r="T7" i="2"/>
  <c r="AB6" i="2"/>
  <c r="AA6" i="2"/>
  <c r="Z6" i="2"/>
  <c r="Y6" i="2"/>
  <c r="X6" i="2"/>
  <c r="W6" i="2"/>
  <c r="V6" i="2"/>
  <c r="U6" i="2"/>
  <c r="T6" i="2"/>
  <c r="AB5" i="2"/>
  <c r="AA5" i="2"/>
  <c r="Z5" i="2"/>
  <c r="Y5" i="2"/>
  <c r="X5" i="2"/>
  <c r="W5" i="2"/>
  <c r="V5" i="2"/>
  <c r="U5" i="2"/>
  <c r="T5" i="2"/>
  <c r="AB4" i="2"/>
  <c r="AA4" i="2"/>
  <c r="Z4" i="2"/>
  <c r="Y4" i="2"/>
  <c r="X4" i="2"/>
  <c r="W4" i="2"/>
  <c r="V4" i="2"/>
  <c r="U4" i="2"/>
  <c r="T4" i="2"/>
  <c r="AB3" i="2"/>
  <c r="AA3" i="2"/>
  <c r="Z3" i="2"/>
  <c r="Y3" i="2"/>
  <c r="X3" i="2"/>
  <c r="W3" i="2"/>
  <c r="V3" i="2"/>
  <c r="U3" i="2"/>
  <c r="T3" i="2"/>
</calcChain>
</file>

<file path=xl/sharedStrings.xml><?xml version="1.0" encoding="utf-8"?>
<sst xmlns="http://schemas.openxmlformats.org/spreadsheetml/2006/main" count="7905" uniqueCount="753">
  <si>
    <t>DEUDOR</t>
  </si>
  <si>
    <t>ACREEDOR</t>
  </si>
  <si>
    <t>SALDO ANTERIOR</t>
  </si>
  <si>
    <t>MOVIMIENTOS</t>
  </si>
  <si>
    <t>SALDO ACTUAL</t>
  </si>
  <si>
    <t>D</t>
  </si>
  <si>
    <t>1000</t>
  </si>
  <si>
    <t>ACTIVO</t>
  </si>
  <si>
    <t>1100</t>
  </si>
  <si>
    <t>ACTIVO CIRCULANTE</t>
  </si>
  <si>
    <t>1110</t>
  </si>
  <si>
    <t>EFECTIVO Y EQUIVALENTES</t>
  </si>
  <si>
    <t>1112</t>
  </si>
  <si>
    <t>BANCOS/TESORERÍA</t>
  </si>
  <si>
    <t>1112-01</t>
  </si>
  <si>
    <t>BANAMEX S.A</t>
  </si>
  <si>
    <t>1112-02</t>
  </si>
  <si>
    <t>BBVA BANCOMER S.A</t>
  </si>
  <si>
    <t>1112-03</t>
  </si>
  <si>
    <t>BANBAJIO</t>
  </si>
  <si>
    <t>1120</t>
  </si>
  <si>
    <t>DERECHOS A RECIBIR EFECTIVO O EQUIVALENTES</t>
  </si>
  <si>
    <t>1122</t>
  </si>
  <si>
    <t>CUENTAS POR COBRAR A CORTO PLAZO</t>
  </si>
  <si>
    <t>1122-01</t>
  </si>
  <si>
    <t>SECRETARIA DE FINANZAS Y ADMINISTRACION</t>
  </si>
  <si>
    <t>1122-02</t>
  </si>
  <si>
    <t>SFA FASSA</t>
  </si>
  <si>
    <t>1122-03</t>
  </si>
  <si>
    <t>AFASPE</t>
  </si>
  <si>
    <t>1122-04</t>
  </si>
  <si>
    <t>SFA CARAVANAS</t>
  </si>
  <si>
    <t>1122-08</t>
  </si>
  <si>
    <t>RECURSO ESTATAL</t>
  </si>
  <si>
    <t>1122-79</t>
  </si>
  <si>
    <t>OTROS INGRESOS Y OTROS INGRESOS FINANCIEROS</t>
  </si>
  <si>
    <t>1123</t>
  </si>
  <si>
    <t>DEUDORES DIVERSOS POR COBRAR A CORTO PLAZO</t>
  </si>
  <si>
    <t>1123-01</t>
  </si>
  <si>
    <t>FONDO FIJO</t>
  </si>
  <si>
    <t>1123-05</t>
  </si>
  <si>
    <t>GASTOS A COMPROBAR</t>
  </si>
  <si>
    <t>1123-06</t>
  </si>
  <si>
    <t>CUOTAS DE RECUPERACION</t>
  </si>
  <si>
    <t>1123-07</t>
  </si>
  <si>
    <t>SUBSIDIOS POR COMPROBAR</t>
  </si>
  <si>
    <t>1123-10</t>
  </si>
  <si>
    <t>COMISIONES BANCARIAS</t>
  </si>
  <si>
    <t>1123-11</t>
  </si>
  <si>
    <t>VIATICOS</t>
  </si>
  <si>
    <t>1123-13</t>
  </si>
  <si>
    <t>FONDOS REVOLVENTES</t>
  </si>
  <si>
    <t>1123-14</t>
  </si>
  <si>
    <t>FINANCIAMIENTO NOMINA</t>
  </si>
  <si>
    <t>1123-14-01</t>
  </si>
  <si>
    <t>FONDEO NOMINA</t>
  </si>
  <si>
    <t>1123-14-06</t>
  </si>
  <si>
    <t>FINANCIAMIENTO BANCOS</t>
  </si>
  <si>
    <t>1123-19</t>
  </si>
  <si>
    <t>COMISIONES OFICIALES</t>
  </si>
  <si>
    <t>1123-20</t>
  </si>
  <si>
    <t>RECHAZOS Y CARGOS INDEBIDOS</t>
  </si>
  <si>
    <t>1123-21</t>
  </si>
  <si>
    <t>FINANCIAMIENTO</t>
  </si>
  <si>
    <t>1123-22</t>
  </si>
  <si>
    <t>PAGOS INDEBIDOS</t>
  </si>
  <si>
    <t>1123-23</t>
  </si>
  <si>
    <t>RECURSOS EN ESPECIE</t>
  </si>
  <si>
    <t>1123-24</t>
  </si>
  <si>
    <t>CHEQUES CANCELADOS</t>
  </si>
  <si>
    <t>1123-24-01</t>
  </si>
  <si>
    <t>FASSA</t>
  </si>
  <si>
    <t>1123-24-01-01</t>
  </si>
  <si>
    <t>DEDUCCIONES TERCEROS</t>
  </si>
  <si>
    <t>1123-24-02</t>
  </si>
  <si>
    <t>INSABI</t>
  </si>
  <si>
    <t>1123-24-02-01</t>
  </si>
  <si>
    <t>1123-24-03</t>
  </si>
  <si>
    <t>ESTATAL FONDO 02</t>
  </si>
  <si>
    <t>1123-24-03-01</t>
  </si>
  <si>
    <t>TERCEROS</t>
  </si>
  <si>
    <t>1123-24-04</t>
  </si>
  <si>
    <t>ESTATAL FONDO 09</t>
  </si>
  <si>
    <t>1123-24-04-01</t>
  </si>
  <si>
    <t>1123-24-05</t>
  </si>
  <si>
    <t>ASE ESPECIE</t>
  </si>
  <si>
    <t>1123-24-05-01</t>
  </si>
  <si>
    <t>1123-24-05-02</t>
  </si>
  <si>
    <t>CUOTAS SINDICALES</t>
  </si>
  <si>
    <t>1123-24-06</t>
  </si>
  <si>
    <t>ASE LIQUIDA</t>
  </si>
  <si>
    <t>1123-24-06-01</t>
  </si>
  <si>
    <t>1123-24-07</t>
  </si>
  <si>
    <t>IMSS BIENESTAR</t>
  </si>
  <si>
    <t>1123-24-07-01</t>
  </si>
  <si>
    <t>DEDUCCIONES DE TERCEROS</t>
  </si>
  <si>
    <t>1124</t>
  </si>
  <si>
    <t>INGRESOS POR RECUPERAR A CORTO PLAZO</t>
  </si>
  <si>
    <t>1124-51</t>
  </si>
  <si>
    <t>Productos</t>
  </si>
  <si>
    <t>1130</t>
  </si>
  <si>
    <t>DERECHOS A RECIBIR BIENES O SERVICIOS</t>
  </si>
  <si>
    <t>1134</t>
  </si>
  <si>
    <t>ANTICIPO A CONTRATISTAS POR OBRAS PÚBLICAS A CORTO PLAZO</t>
  </si>
  <si>
    <t>A</t>
  </si>
  <si>
    <t>1160</t>
  </si>
  <si>
    <t>ESTIMACIÓN POR PÉRDIDA O DETERIORO DE ACTIVOS CIRCULANTES</t>
  </si>
  <si>
    <t>1161</t>
  </si>
  <si>
    <t>ESTIMACIONES PARA CUENTAS INCOBRABLES POR DERECHOS A RECIBIR EFECTIVO O EQUIVALENTES</t>
  </si>
  <si>
    <t>1200</t>
  </si>
  <si>
    <t>ACTIVO NO CIRCULANTE</t>
  </si>
  <si>
    <t>1230</t>
  </si>
  <si>
    <t>BIENES INMUEBLES, INFRAESTRUCTURA Y CONSTRUCCIONES EN PROCESO</t>
  </si>
  <si>
    <t>1231</t>
  </si>
  <si>
    <t>TERRENOS</t>
  </si>
  <si>
    <t>1233</t>
  </si>
  <si>
    <t>EDIFICIOS NO HABITACIONALES</t>
  </si>
  <si>
    <t>1235</t>
  </si>
  <si>
    <t>CONSTRUCCIONES EN PROCESO EN BIENES DE DOMINIO PÚBLICO</t>
  </si>
  <si>
    <t>1235-2</t>
  </si>
  <si>
    <t>Edificación no Habitacional en Proceso</t>
  </si>
  <si>
    <t>1236</t>
  </si>
  <si>
    <t>CONSTRUCCIONES EN PROCESO EN BIENES PROPIOS</t>
  </si>
  <si>
    <t>1236-2</t>
  </si>
  <si>
    <t>1236-9</t>
  </si>
  <si>
    <t>Trabajos de Acabados en Edificaciones y Otros Trabajos Especializados en Proceso</t>
  </si>
  <si>
    <t>1240</t>
  </si>
  <si>
    <t>BIENES MUEBLES</t>
  </si>
  <si>
    <t>1241</t>
  </si>
  <si>
    <t>MOBILIARIO Y EQUIPO DE ADMINISTRACIÓN</t>
  </si>
  <si>
    <t>1241-1</t>
  </si>
  <si>
    <t>Muebles de Oficina y Estantería</t>
  </si>
  <si>
    <t>1241-3</t>
  </si>
  <si>
    <t>Equipo de Cómputo y de Tecnologías de la Información</t>
  </si>
  <si>
    <t>1241-9</t>
  </si>
  <si>
    <t>Otros Mobiliarios y Equipos de Administración</t>
  </si>
  <si>
    <t>1242</t>
  </si>
  <si>
    <t>MOBILIARIO Y EQUIPO EDUCACIONAL Y RECREATIVO</t>
  </si>
  <si>
    <t>1242-1</t>
  </si>
  <si>
    <t>Equipos y Aparatos Audiovisuales</t>
  </si>
  <si>
    <t>1242-2</t>
  </si>
  <si>
    <t>Aparatos Deportivos</t>
  </si>
  <si>
    <t>1242-3</t>
  </si>
  <si>
    <t>Cámaras Fotográficas y de Video</t>
  </si>
  <si>
    <t>1242-9</t>
  </si>
  <si>
    <t>Otro Mobiliario y Equipo Educacional y Recreativo</t>
  </si>
  <si>
    <t>1243</t>
  </si>
  <si>
    <t>EQUIPO E INSTRUMENTAL MÉDICO Y DE LABORATORIO</t>
  </si>
  <si>
    <t>1243-1</t>
  </si>
  <si>
    <t>Equipo Médico y de Laboratorio</t>
  </si>
  <si>
    <t>1243-2</t>
  </si>
  <si>
    <t>Instrumental Médico y de Laboratorio</t>
  </si>
  <si>
    <t>1244</t>
  </si>
  <si>
    <t>VEHÍCULOS Y EQUIPO DE TRANSPORTE</t>
  </si>
  <si>
    <t>1244-1</t>
  </si>
  <si>
    <t>vehículos y equipo terrestre</t>
  </si>
  <si>
    <t>1244-2</t>
  </si>
  <si>
    <t>Carrocerías y Remolques</t>
  </si>
  <si>
    <t>1244-3</t>
  </si>
  <si>
    <t>Equipo Aeroespacial</t>
  </si>
  <si>
    <t>1245</t>
  </si>
  <si>
    <t>EQUIPO DE DEFENSA Y SEGURIDAD</t>
  </si>
  <si>
    <t>1246</t>
  </si>
  <si>
    <t>MAQUINARIA, OTROS EQUIPOS Y HERRAMIENTAS</t>
  </si>
  <si>
    <t>1246-1</t>
  </si>
  <si>
    <t>Maquinaria y Equipo Agropecuario</t>
  </si>
  <si>
    <t>1246-2</t>
  </si>
  <si>
    <t>Maquinaria y Equipo Industrial</t>
  </si>
  <si>
    <t>1246-3</t>
  </si>
  <si>
    <t>Maquinaria y Equipo de Construcción</t>
  </si>
  <si>
    <t>1246-4</t>
  </si>
  <si>
    <t>Sistemas de Aire Acondicionado, Calefacción y de Refrigeración Industrial y Comercial</t>
  </si>
  <si>
    <t>1246-5</t>
  </si>
  <si>
    <t>Equipo de Comunicación y Telecomunicación</t>
  </si>
  <si>
    <t>1246-6</t>
  </si>
  <si>
    <t>Equipos de Generación Eléctrica, Aparatos y Accesorios Eléctricos</t>
  </si>
  <si>
    <t>1246-7</t>
  </si>
  <si>
    <t>Herramientas y Máquinas-Herramienta</t>
  </si>
  <si>
    <t>1246-9</t>
  </si>
  <si>
    <t>Otros Equipos</t>
  </si>
  <si>
    <t>1248</t>
  </si>
  <si>
    <t>ACTIVOS BIOLÓGICOS</t>
  </si>
  <si>
    <t>1248-1</t>
  </si>
  <si>
    <t>Bovinos</t>
  </si>
  <si>
    <t>1250</t>
  </si>
  <si>
    <t>ACTIVOS INTANGIBLES</t>
  </si>
  <si>
    <t>1251</t>
  </si>
  <si>
    <t>SOFTWARE</t>
  </si>
  <si>
    <t>1260</t>
  </si>
  <si>
    <t>DEPRECIACIÓN, DETERIORO Y AMORTIZACIÓN ACUMULADA DE BIENES</t>
  </si>
  <si>
    <t>1263</t>
  </si>
  <si>
    <t>DEPRECIACIÓN ACUMULADA DE BIENES MUEBLES</t>
  </si>
  <si>
    <t>2000</t>
  </si>
  <si>
    <t>PASIVO</t>
  </si>
  <si>
    <t>2100</t>
  </si>
  <si>
    <t>PASIVO CIRCULANTE</t>
  </si>
  <si>
    <t>2110</t>
  </si>
  <si>
    <t>CUENTAS POR PAGAR A CORTO PLAZO</t>
  </si>
  <si>
    <t>2111</t>
  </si>
  <si>
    <t>SERVICIOS PERSONALES POR PAGAR A CORTO PLAZO</t>
  </si>
  <si>
    <t>2111-1</t>
  </si>
  <si>
    <t>Remuneración por pagar al Personal de carácter permanente a CP</t>
  </si>
  <si>
    <t>2111-1-01</t>
  </si>
  <si>
    <t>SERVICIOS PERSONALES Y TERCEROS 2018</t>
  </si>
  <si>
    <t>2111-1-04</t>
  </si>
  <si>
    <t>SERVICIOS PERSONALES Y TERCEROS 2019</t>
  </si>
  <si>
    <t>2111-1-04-01</t>
  </si>
  <si>
    <t>2111-1-05</t>
  </si>
  <si>
    <t>SERVICIOS PERSONALES Y TERCEROS 2020</t>
  </si>
  <si>
    <t>2111-1-05-07</t>
  </si>
  <si>
    <t>ESTATAL</t>
  </si>
  <si>
    <t>2111-1-07</t>
  </si>
  <si>
    <t>SERVICIOS PERSONALES Y TERCEROS</t>
  </si>
  <si>
    <t>2111-1-07-01</t>
  </si>
  <si>
    <t>2111-1-07-07</t>
  </si>
  <si>
    <t>2111-1-07-08</t>
  </si>
  <si>
    <t>IMSS-BIENESTAR</t>
  </si>
  <si>
    <t>2111-1-07-09</t>
  </si>
  <si>
    <t>RECURSOS PROPIOS</t>
  </si>
  <si>
    <t>2111-1-07-10</t>
  </si>
  <si>
    <t>2111-1-07-11</t>
  </si>
  <si>
    <t>ASE EN ESPECIE</t>
  </si>
  <si>
    <t>2111-2</t>
  </si>
  <si>
    <t>Remuneración por pagar al Personal de carácter transitorio a CP</t>
  </si>
  <si>
    <t>2111-3</t>
  </si>
  <si>
    <t>Remuneraciones Adicionales y Especiales por Pagar a CP</t>
  </si>
  <si>
    <t>2111-4</t>
  </si>
  <si>
    <t>Seguridad Social y Seguros por pagar a CP</t>
  </si>
  <si>
    <t>2111-5</t>
  </si>
  <si>
    <t>Otras prestaciones sociales y económicas por pagar a CP</t>
  </si>
  <si>
    <t>2111-6</t>
  </si>
  <si>
    <t>Estímulos a servidores públicos por pagar a CP</t>
  </si>
  <si>
    <t>2112</t>
  </si>
  <si>
    <t>PROVEEDORES POR PAGAR A CORTO PLAZO</t>
  </si>
  <si>
    <t>2112-1</t>
  </si>
  <si>
    <t>Deudas por Adquisición de Bienes y Contratación de Servicios por Pagar a CP</t>
  </si>
  <si>
    <t>2112-1-01</t>
  </si>
  <si>
    <t>ENTRADAS DE ALMACEN (2010 Y ANT)</t>
  </si>
  <si>
    <t>2112-1-02</t>
  </si>
  <si>
    <t>FALLOS</t>
  </si>
  <si>
    <t>2112-1-03</t>
  </si>
  <si>
    <t>PROVEEDORES 2013</t>
  </si>
  <si>
    <t>2112-1-04</t>
  </si>
  <si>
    <t>PROVEEDORES 2012</t>
  </si>
  <si>
    <t>2112-1-05</t>
  </si>
  <si>
    <t>PROVEEDORES 2014</t>
  </si>
  <si>
    <t>2112-1-06</t>
  </si>
  <si>
    <t>PROVEEDORES 2015-2016</t>
  </si>
  <si>
    <t>2112-1-07</t>
  </si>
  <si>
    <t>PROVEEDORES 2017</t>
  </si>
  <si>
    <t>2112-1-08</t>
  </si>
  <si>
    <t>PROVEEDORES 2018</t>
  </si>
  <si>
    <t>2112-2</t>
  </si>
  <si>
    <t>Deudas por Adquisición de Bienes Inmuebles, Muebles e Intangibles por Pagar a CP</t>
  </si>
  <si>
    <t>2113</t>
  </si>
  <si>
    <t>CONTRATISTAS POR OBRAS PÚBLICAS POR PAGAR A CORTO PLAZO</t>
  </si>
  <si>
    <t>2115</t>
  </si>
  <si>
    <t>TRANSFERENCIAS OTORGADAS POR PAGAR A CORTO PLAZO</t>
  </si>
  <si>
    <t>2117</t>
  </si>
  <si>
    <t>RETENCIONES Y CONTRIBUCIONES POR PAGAR A CORTO PLAZO</t>
  </si>
  <si>
    <t>2117-0001</t>
  </si>
  <si>
    <t>ISR SUELDOS</t>
  </si>
  <si>
    <t>2117-0004</t>
  </si>
  <si>
    <t>ISR</t>
  </si>
  <si>
    <t>2117-0004-01</t>
  </si>
  <si>
    <t>ISR POR ARRENDAMIENTO</t>
  </si>
  <si>
    <t>2117-0004-02</t>
  </si>
  <si>
    <t>ISR POR HONORARIOS</t>
  </si>
  <si>
    <t>2117-0004-03</t>
  </si>
  <si>
    <t>ISR RESICO</t>
  </si>
  <si>
    <t>2117-0006</t>
  </si>
  <si>
    <t>5% AL MILLAR</t>
  </si>
  <si>
    <t>2117-0007</t>
  </si>
  <si>
    <t>FEMAC</t>
  </si>
  <si>
    <t>2117-0008</t>
  </si>
  <si>
    <t>SAR</t>
  </si>
  <si>
    <t>2119</t>
  </si>
  <si>
    <t>OTRAS CUENTAS POR PAGAR A CORTO PLAZO</t>
  </si>
  <si>
    <t>2119-01</t>
  </si>
  <si>
    <t>UNIDADES</t>
  </si>
  <si>
    <t>2119-02</t>
  </si>
  <si>
    <t>FINANCIAMIENTOS</t>
  </si>
  <si>
    <t>2119-04</t>
  </si>
  <si>
    <t>INTERESES Y COMISIONES POR PAGAR</t>
  </si>
  <si>
    <t>2119-04-01</t>
  </si>
  <si>
    <t>BANAMEX</t>
  </si>
  <si>
    <t>2119-04-06</t>
  </si>
  <si>
    <t>BANBAJIO CTA</t>
  </si>
  <si>
    <t>2119-08</t>
  </si>
  <si>
    <t>PEAJE</t>
  </si>
  <si>
    <t>2119-09</t>
  </si>
  <si>
    <t>2119-10</t>
  </si>
  <si>
    <t>REPOSICION DE GASTOS</t>
  </si>
  <si>
    <t>2119-11</t>
  </si>
  <si>
    <t>VARIOS</t>
  </si>
  <si>
    <t>2119-12</t>
  </si>
  <si>
    <t>2119-12-01</t>
  </si>
  <si>
    <t>2119-13</t>
  </si>
  <si>
    <t>ACREEDORES DIVERSOS</t>
  </si>
  <si>
    <t>2119-13-01</t>
  </si>
  <si>
    <t>RESPONSABILIDADES</t>
  </si>
  <si>
    <t>2119-13-13</t>
  </si>
  <si>
    <t>OTROS INGRESOS</t>
  </si>
  <si>
    <t>2119-14</t>
  </si>
  <si>
    <t>PENSIONES</t>
  </si>
  <si>
    <t>2190</t>
  </si>
  <si>
    <t>OTROS PASIVOS A CORTO PLAZO</t>
  </si>
  <si>
    <t>2191</t>
  </si>
  <si>
    <t>INGRESOS POR CLASIFICAR</t>
  </si>
  <si>
    <t>3000</t>
  </si>
  <si>
    <t>HACIENDA PÚBLICA/ PATRIMONIO</t>
  </si>
  <si>
    <t>3100</t>
  </si>
  <si>
    <t>HACIENDA PÚBLICA/PATRIMONIO CONTRIBUIDO</t>
  </si>
  <si>
    <t>3130</t>
  </si>
  <si>
    <t>ACTUALIZACIÓN DE LA HACIENDA PÚBLICA/PATRIMONIO</t>
  </si>
  <si>
    <t>3200</t>
  </si>
  <si>
    <t>HACIENDA PÚBLICA /PATRIMONIO GENERADO</t>
  </si>
  <si>
    <t>3210</t>
  </si>
  <si>
    <t>RESULTADOS DEL EJERCICIO (AHORRO/ DESAHORRO)</t>
  </si>
  <si>
    <t>3220</t>
  </si>
  <si>
    <t>RESULTADOS DE EJERCICIOS ANTERIORES</t>
  </si>
  <si>
    <t>3250</t>
  </si>
  <si>
    <t>RECTIFICACIONES DE RESULTADOS DE EJERCICIOS ANTERIORES</t>
  </si>
  <si>
    <t>3252</t>
  </si>
  <si>
    <t>CAMBIOS POR ERRORES CONTABLES</t>
  </si>
  <si>
    <t>4000</t>
  </si>
  <si>
    <t>INGRESOS Y OTROS BENEFICIOS</t>
  </si>
  <si>
    <t>4100</t>
  </si>
  <si>
    <t>INGRESOS DE GESTIÓN</t>
  </si>
  <si>
    <t>4150</t>
  </si>
  <si>
    <t>PRODUCTOS</t>
  </si>
  <si>
    <t>4151</t>
  </si>
  <si>
    <t>4151-01</t>
  </si>
  <si>
    <t>INTERESES BANCARIOS</t>
  </si>
  <si>
    <t>4151-01-01</t>
  </si>
  <si>
    <t>DERIVADOS DE RECURSOS PROPIOS</t>
  </si>
  <si>
    <t>4151-01-02</t>
  </si>
  <si>
    <t>4151-01-04</t>
  </si>
  <si>
    <t>DERIVADOS DE CONVENIOS FEDERALES</t>
  </si>
  <si>
    <t>4151-01-05</t>
  </si>
  <si>
    <t>INSABI CONVENIO</t>
  </si>
  <si>
    <t>4151-01-06</t>
  </si>
  <si>
    <t>4170</t>
  </si>
  <si>
    <t>INGRESOS POR VENTA DE BIENES Y PRESTACIÓN DE SERVICIOS</t>
  </si>
  <si>
    <t>4173</t>
  </si>
  <si>
    <t>INGRESOS POR VENTA DE BIENES Y PRESTACIÓN DE SERVICIOS DE ENTIDADES PARAESTATALES Y FIDEICOMISOS NO EMPRESARIALES Y NO FINANCIEROS</t>
  </si>
  <si>
    <t>4173-01</t>
  </si>
  <si>
    <t>INGRESOS POR VENTA DE BIENES Y SERVICIOS DE ORGANISMOS DESCENTRALIZADOS</t>
  </si>
  <si>
    <t>4200</t>
  </si>
  <si>
    <t>PARTICIPACIONES, APORTACIONES, CONVENIOS, INCENTIVOS DERIVADOS DE LA COLABORACIÓN FISCAL, FONDOS DISTINTOS DE APORTACIONES, TRANSFERENCIAS, ASIGNACIONES, SUBSIDIOS Y SUBVENCIONES, Y PENSIONES Y JUBILACIONES</t>
  </si>
  <si>
    <t>4210</t>
  </si>
  <si>
    <t>PARTICIPACIONES, APORTACIONES, CONVENIOS, INCENTIVOS DERIVADOS DE LA COLABORACIÓN FISCAL Y FONDOS DISTINTOS DE APORTACIONES</t>
  </si>
  <si>
    <t>4213</t>
  </si>
  <si>
    <t>CONVENIOS</t>
  </si>
  <si>
    <t>4213-02</t>
  </si>
  <si>
    <t>Transferencias federales por convenio en materia de salud</t>
  </si>
  <si>
    <t>4220</t>
  </si>
  <si>
    <t>TRANSFERENCIAS, ASIGNACIONES, SUBSIDIOS Y SUBVENCIONES, Y PENSIONES Y JUBILACIONES</t>
  </si>
  <si>
    <t>4221</t>
  </si>
  <si>
    <t>TRANSFERENCIAS Y ASIGNACIONES</t>
  </si>
  <si>
    <t>4221-02</t>
  </si>
  <si>
    <t>Transferencias recibidas del Estado</t>
  </si>
  <si>
    <t>4223</t>
  </si>
  <si>
    <t>SUBSIDIOS Y SUBVENCIONES</t>
  </si>
  <si>
    <t>4223-02</t>
  </si>
  <si>
    <t>Subsidios y Subvenciones recibidos del Estado</t>
  </si>
  <si>
    <t>4223-02-01</t>
  </si>
  <si>
    <t xml:space="preserve">      RAMO 33</t>
  </si>
  <si>
    <t>4223-02-03</t>
  </si>
  <si>
    <t xml:space="preserve">      OTROS CONVENIOS</t>
  </si>
  <si>
    <t>4300</t>
  </si>
  <si>
    <t>OTROS INGRESOS Y BENEFICIOS</t>
  </si>
  <si>
    <t>4390</t>
  </si>
  <si>
    <t>OTROS INGRESOS Y BENEFICIOS VARIOS</t>
  </si>
  <si>
    <t>4399</t>
  </si>
  <si>
    <t>4399-01</t>
  </si>
  <si>
    <t>5000</t>
  </si>
  <si>
    <t>GASTOS Y OTRAS PÉRDIDAS</t>
  </si>
  <si>
    <t>5100</t>
  </si>
  <si>
    <t>GASTOS DE FUNCIONAMIENTO</t>
  </si>
  <si>
    <t>5110</t>
  </si>
  <si>
    <t>SERVICIOS PERSONALES</t>
  </si>
  <si>
    <t>5111</t>
  </si>
  <si>
    <t>REMUNERACIONES AL PERSONAL DE CARÁCTER PERMANENTE</t>
  </si>
  <si>
    <t>5112</t>
  </si>
  <si>
    <t>REMUNERACIONES AL PERSONAL DE CARÁCTER TRANSITORIO</t>
  </si>
  <si>
    <t>5113</t>
  </si>
  <si>
    <t>REMUNERACIONES ADICIONALES Y ESPECIALES</t>
  </si>
  <si>
    <t>5114</t>
  </si>
  <si>
    <t>SEGURIDAD SOCIAL</t>
  </si>
  <si>
    <t>5115</t>
  </si>
  <si>
    <t>OTRAS PRESTACIONES SOCIALES Y ECONÓMICAS</t>
  </si>
  <si>
    <t>5116</t>
  </si>
  <si>
    <t>PAGO DE ESTÍMULOS A SERVIDORES PÚBLICOS</t>
  </si>
  <si>
    <t>5120</t>
  </si>
  <si>
    <t>MATERIALES Y SUMINISTROS</t>
  </si>
  <si>
    <t>5121</t>
  </si>
  <si>
    <t>MATERIALES DE ADMINISTRACIÓN, EMISIÓN DE DOCUMENTOS Y ARTÍCULOS OFICIALES</t>
  </si>
  <si>
    <t>5122</t>
  </si>
  <si>
    <t>ALIMENTOS Y UTENSILIOS</t>
  </si>
  <si>
    <t>5124</t>
  </si>
  <si>
    <t>MATERIALES Y ARTÍCULOS DE CONSTRUCCIÓN Y DE REPARACIÓN</t>
  </si>
  <si>
    <t>5125</t>
  </si>
  <si>
    <t>PRODUCTOS QUÍMICOS, FARMACÉUTICOS Y DE LABORATORIO</t>
  </si>
  <si>
    <t>5126</t>
  </si>
  <si>
    <t>COMBUSTIBLES, LUBRICANTES Y ADITIVOS</t>
  </si>
  <si>
    <t>5127</t>
  </si>
  <si>
    <t>VESTUARIO, BLANCOS, PRENDAS DE PROTECCIÓN Y ARTÍCULOS DEPORTIVOS</t>
  </si>
  <si>
    <t>5129</t>
  </si>
  <si>
    <t>HERRAMIENTAS, REFACCIONES Y ACCESORIOS MENORES</t>
  </si>
  <si>
    <t>5130</t>
  </si>
  <si>
    <t>SERVICIOS GENERALES</t>
  </si>
  <si>
    <t>5131</t>
  </si>
  <si>
    <t>SERVICIOS BÁSICOS</t>
  </si>
  <si>
    <t>5132</t>
  </si>
  <si>
    <t>SERVICIOS DE ARRENDAMIENTO</t>
  </si>
  <si>
    <t>5133</t>
  </si>
  <si>
    <t>SERVICIOS PROFESIONALES, CIENTÍFICOS Y TÉCNICOS Y OTROS SERVICIOS</t>
  </si>
  <si>
    <t>5134</t>
  </si>
  <si>
    <t>SERVICIOS FINANCIEROS, BANCARIOS Y COMERCIALES</t>
  </si>
  <si>
    <t>5135</t>
  </si>
  <si>
    <t>SERVICIOS DE INSTALACIÓN, REPARACIÓN, MANTENIMIENTO Y CONSERVACIÓN</t>
  </si>
  <si>
    <t>5136</t>
  </si>
  <si>
    <t>SERVICIOS DE COMUNICACIÓN SOCIAL Y PUBLICIDAD</t>
  </si>
  <si>
    <t>5137</t>
  </si>
  <si>
    <t>SERVICIOS DE TRASLADO Y VIÁTICOS</t>
  </si>
  <si>
    <t>5138</t>
  </si>
  <si>
    <t>SERVICIOS OFICIALES</t>
  </si>
  <si>
    <t>5139</t>
  </si>
  <si>
    <t>OTROS SERVICIOS GENERALES</t>
  </si>
  <si>
    <t>5200</t>
  </si>
  <si>
    <t>TRANSFERENCIAS, ASIGNACIONES, SUBSIDIOS Y OTRAS AYUDAS</t>
  </si>
  <si>
    <t>5240</t>
  </si>
  <si>
    <t>AYUDAS SOCIALES</t>
  </si>
  <si>
    <t>5241</t>
  </si>
  <si>
    <t>AYUDAS SOCIALES A PERSONAS</t>
  </si>
  <si>
    <t>7000</t>
  </si>
  <si>
    <t>CUENTAS DE ORDEN CONTABLES</t>
  </si>
  <si>
    <t>7400</t>
  </si>
  <si>
    <t>JUICIOS</t>
  </si>
  <si>
    <t>7410</t>
  </si>
  <si>
    <t>DEMANDAS JUDICIALES EN PROCESO DE RESOLUCIÓN</t>
  </si>
  <si>
    <t>7410-02</t>
  </si>
  <si>
    <t>JUICIOS LABORALES</t>
  </si>
  <si>
    <t>7410-02-2012</t>
  </si>
  <si>
    <t>JUICIOS LABORALES 2012</t>
  </si>
  <si>
    <t>7410-02-2013</t>
  </si>
  <si>
    <t>JUICIOS LABORALES 2013</t>
  </si>
  <si>
    <t>7410-02-2014</t>
  </si>
  <si>
    <t>JUICIOS LABORALES 2014</t>
  </si>
  <si>
    <t>7410-02-2015</t>
  </si>
  <si>
    <t>JUICIOS LABORALES 2015</t>
  </si>
  <si>
    <t>7410-02-2016</t>
  </si>
  <si>
    <t>JUICIOS LABORALES 2016</t>
  </si>
  <si>
    <t>7410-02-2017</t>
  </si>
  <si>
    <t>JUICIOS LABORALES 2017</t>
  </si>
  <si>
    <t>7410-02-2018</t>
  </si>
  <si>
    <t>JUICIOS LABORALES 2018</t>
  </si>
  <si>
    <t>7410-02-2019</t>
  </si>
  <si>
    <t>JUICIOS LABORALES 2019</t>
  </si>
  <si>
    <t>7410-02-2020</t>
  </si>
  <si>
    <t>JUICIOS LABORALES 2020</t>
  </si>
  <si>
    <t>7410-02-2021</t>
  </si>
  <si>
    <t>JUICIOS LABORALES 2021</t>
  </si>
  <si>
    <t>7410-03</t>
  </si>
  <si>
    <t xml:space="preserve">JUICIOS ADMINISTRATIVOS </t>
  </si>
  <si>
    <t>7410-03-2019</t>
  </si>
  <si>
    <t>JUICIOS ADMINISTRATIVOS  2019</t>
  </si>
  <si>
    <t>7410-04</t>
  </si>
  <si>
    <t>PASIVO CONTINGENTE</t>
  </si>
  <si>
    <t>7410-04-2009</t>
  </si>
  <si>
    <t>PASIVO CONTINGENTE 2009</t>
  </si>
  <si>
    <t>7410-04-2013</t>
  </si>
  <si>
    <t>PASIVO CONTINGENTE 2013</t>
  </si>
  <si>
    <t>7410-04-2015</t>
  </si>
  <si>
    <t>PASIVO CONTINGENTE 2015</t>
  </si>
  <si>
    <t>7410-04-2016</t>
  </si>
  <si>
    <t>PASIVO CONTINGENTE 2016</t>
  </si>
  <si>
    <t>7410-04-2017</t>
  </si>
  <si>
    <t>PASIVO CONTINGENTE 2017</t>
  </si>
  <si>
    <t>7410-04-2018</t>
  </si>
  <si>
    <t>PASIVO CONTINGENTE 2018</t>
  </si>
  <si>
    <t>7410-04-2019</t>
  </si>
  <si>
    <t>PASIVO CONTINGENTE 2019</t>
  </si>
  <si>
    <t>7410-04-2020</t>
  </si>
  <si>
    <t>PASIVO CONTINGENTE 2020</t>
  </si>
  <si>
    <t>7410-04-2021</t>
  </si>
  <si>
    <t>PASIVO CONTINGENTE 2021</t>
  </si>
  <si>
    <t>7410-04-2022</t>
  </si>
  <si>
    <t>PASIVO CONTINGENTE 2022</t>
  </si>
  <si>
    <t>7410-04-2023</t>
  </si>
  <si>
    <t>PASIVO CONTINGENTE 2023</t>
  </si>
  <si>
    <t>7410-04-2024</t>
  </si>
  <si>
    <t>PASIVO CONTINGENTE 2024</t>
  </si>
  <si>
    <t>7420</t>
  </si>
  <si>
    <t>RESOLUCIÓN DE DEMANDAS EN PROCESO JUDICIAL</t>
  </si>
  <si>
    <t>7420-02</t>
  </si>
  <si>
    <t>7420-02-2012</t>
  </si>
  <si>
    <t>7420-02-2013</t>
  </si>
  <si>
    <t>7420-02-2014</t>
  </si>
  <si>
    <t>7420-02-2015</t>
  </si>
  <si>
    <t>7420-02-2016</t>
  </si>
  <si>
    <t>7420-02-2017</t>
  </si>
  <si>
    <t>7420-02-2018</t>
  </si>
  <si>
    <t>7420-02-2019</t>
  </si>
  <si>
    <t>7420-02-2020</t>
  </si>
  <si>
    <t>7420-02-2021</t>
  </si>
  <si>
    <t>7420-03</t>
  </si>
  <si>
    <t>7420-03-2019</t>
  </si>
  <si>
    <t>7420-04</t>
  </si>
  <si>
    <t>7420-04-2009</t>
  </si>
  <si>
    <t>7420-04-2013</t>
  </si>
  <si>
    <t>7420-04-2015</t>
  </si>
  <si>
    <t>7420-04-2016</t>
  </si>
  <si>
    <t>7420-04-2017</t>
  </si>
  <si>
    <t>7420-04-2018</t>
  </si>
  <si>
    <t>7420-04-2019</t>
  </si>
  <si>
    <t>7420-04-2020</t>
  </si>
  <si>
    <t>7420-04-2021</t>
  </si>
  <si>
    <t>7420-04-2022</t>
  </si>
  <si>
    <t>7420-04-2023</t>
  </si>
  <si>
    <t>7420-04-2024</t>
  </si>
  <si>
    <t>7600</t>
  </si>
  <si>
    <t>BIENES CONCESIONADOS O EN COMODATO</t>
  </si>
  <si>
    <t>7630</t>
  </si>
  <si>
    <t>BIENES BAJO CONTRATO EN COMODATO</t>
  </si>
  <si>
    <t>7630-01</t>
  </si>
  <si>
    <t>DELEGACION ADMINISTRATIVA</t>
  </si>
  <si>
    <t>7640</t>
  </si>
  <si>
    <t>CONTRATO DE COMODATO POR BIENES</t>
  </si>
  <si>
    <t>7640-01</t>
  </si>
  <si>
    <t>7711</t>
  </si>
  <si>
    <t>ALMACEN DE MAT. Y SUMIN. DE CONSUMO</t>
  </si>
  <si>
    <t>7711-01</t>
  </si>
  <si>
    <t>7711-01-01</t>
  </si>
  <si>
    <t>PROGRAMA NORMAL</t>
  </si>
  <si>
    <t>7711-01-02</t>
  </si>
  <si>
    <t>PROGRAMA DE DONACIONES</t>
  </si>
  <si>
    <t>7712</t>
  </si>
  <si>
    <t>MAT. Y SUMIN. DE CONSUMO DE ALMACEN</t>
  </si>
  <si>
    <t>7712-01</t>
  </si>
  <si>
    <t>7712-01-01</t>
  </si>
  <si>
    <t>7712-01-02</t>
  </si>
  <si>
    <t>7721</t>
  </si>
  <si>
    <t>ALMACEN DE BIENES DE ACTIVO FIJO</t>
  </si>
  <si>
    <t>7721-01</t>
  </si>
  <si>
    <t>7721-01-01</t>
  </si>
  <si>
    <t>7721-01-02</t>
  </si>
  <si>
    <t>PROGRAMA RECURSO FEDERAL</t>
  </si>
  <si>
    <t>7721-01-03</t>
  </si>
  <si>
    <t>ALMACEN DE DONACIONES DE ACTIVO FIJO</t>
  </si>
  <si>
    <t>7722</t>
  </si>
  <si>
    <t>BIENES DE ACTIVO FIJO DE ALMACEN</t>
  </si>
  <si>
    <t>7722-01</t>
  </si>
  <si>
    <t>7722-01-01</t>
  </si>
  <si>
    <t>7722-01-02</t>
  </si>
  <si>
    <t>7722-01-03</t>
  </si>
  <si>
    <t>7800</t>
  </si>
  <si>
    <t>RECURSO POR REFRENDAR Y LIBERAR</t>
  </si>
  <si>
    <t>7810</t>
  </si>
  <si>
    <t>RECURSO POR REFRENDAR</t>
  </si>
  <si>
    <t>7810-01</t>
  </si>
  <si>
    <t>7810-01-01</t>
  </si>
  <si>
    <t>RECURSOS 2011</t>
  </si>
  <si>
    <t>7810-01-01-01</t>
  </si>
  <si>
    <t>7810-01-01-02</t>
  </si>
  <si>
    <t>RECURSO FEDERAL</t>
  </si>
  <si>
    <t>7810-01-01-03</t>
  </si>
  <si>
    <t>RECURSO FEDERAL CONVENIO AÑOS ANTERIORES</t>
  </si>
  <si>
    <t>7820</t>
  </si>
  <si>
    <t>POR REFRENDAR Y LIBERAR RECURSO</t>
  </si>
  <si>
    <t>7820-01</t>
  </si>
  <si>
    <t>7820-01-01</t>
  </si>
  <si>
    <t>7820-01-02</t>
  </si>
  <si>
    <t>7830</t>
  </si>
  <si>
    <t>RECURSO COMPROMETIDO POR REFRENDAR Y LIBERAR</t>
  </si>
  <si>
    <t>7830-01</t>
  </si>
  <si>
    <t>7830-01-01</t>
  </si>
  <si>
    <t>7830-01-01-01</t>
  </si>
  <si>
    <t>7830-01-01-02</t>
  </si>
  <si>
    <t>7830-01-02</t>
  </si>
  <si>
    <t>RECURSOS 2012</t>
  </si>
  <si>
    <t>7840</t>
  </si>
  <si>
    <t>POR REFRENDAR Y LIBERAR RECURSO COMPROMETIDO</t>
  </si>
  <si>
    <t>7840-01</t>
  </si>
  <si>
    <t>7911</t>
  </si>
  <si>
    <t>RECURSO COMPROMETIDO POR DEVENGAR</t>
  </si>
  <si>
    <t>7912</t>
  </si>
  <si>
    <t>RECURSO DEVENGADO DEL COMPROMETIDO</t>
  </si>
  <si>
    <t>8000</t>
  </si>
  <si>
    <t xml:space="preserve">CUENTAS DE ORDEN PRESUPUESTARIAS </t>
  </si>
  <si>
    <t>8100</t>
  </si>
  <si>
    <t xml:space="preserve">LEY DE INGRESOS </t>
  </si>
  <si>
    <t>8110</t>
  </si>
  <si>
    <t>LEY DE INGRESOS ESTIMADA</t>
  </si>
  <si>
    <t>8110-73</t>
  </si>
  <si>
    <t>Ingresos por Venta de Bienes y Prestación de Servicios de Entidades Paraestatales y Fideicomisos No Empresariales y No Financieros</t>
  </si>
  <si>
    <t>8110-73-01</t>
  </si>
  <si>
    <t>8110-91</t>
  </si>
  <si>
    <t>Transferencias y Asignaciones</t>
  </si>
  <si>
    <t>8110-91-02</t>
  </si>
  <si>
    <t>8110-93</t>
  </si>
  <si>
    <t>Subsidios y Subvenciones</t>
  </si>
  <si>
    <t>8110-93-02</t>
  </si>
  <si>
    <t>8110-93-02-01</t>
  </si>
  <si>
    <t>8110-93-02-03</t>
  </si>
  <si>
    <t>8120</t>
  </si>
  <si>
    <t>LEY DE INGRESOS POR EJECUTAR</t>
  </si>
  <si>
    <t>8120-51-01</t>
  </si>
  <si>
    <t>8120-51-01-01</t>
  </si>
  <si>
    <t>8120-51-01-01-01</t>
  </si>
  <si>
    <t>8120-51-01-01-02</t>
  </si>
  <si>
    <t>8120-51-01-01-04</t>
  </si>
  <si>
    <t>8120-51-01-01-05</t>
  </si>
  <si>
    <t>8120-51-01-01-06</t>
  </si>
  <si>
    <t>8120-73</t>
  </si>
  <si>
    <t>8120-73-01</t>
  </si>
  <si>
    <t>8120-79-02</t>
  </si>
  <si>
    <t>Otros Ingresos, Otros Ingresos y Beneficios Varios</t>
  </si>
  <si>
    <t>8120-79-02-01</t>
  </si>
  <si>
    <t>8120-83</t>
  </si>
  <si>
    <t>Convenios</t>
  </si>
  <si>
    <t>8120-83-02</t>
  </si>
  <si>
    <t>8120-91</t>
  </si>
  <si>
    <t>8120-91-02</t>
  </si>
  <si>
    <t>8120-93</t>
  </si>
  <si>
    <t>8120-93-02</t>
  </si>
  <si>
    <t>8120-93-02-01</t>
  </si>
  <si>
    <t>8120-93-02-03</t>
  </si>
  <si>
    <t>8130</t>
  </si>
  <si>
    <t>MODIFICACIONES A LA LEY DE INGRESOS ESTIMADA</t>
  </si>
  <si>
    <t>8130-51-01</t>
  </si>
  <si>
    <t>8130-51-01-01</t>
  </si>
  <si>
    <t>8130-51-01-01-01</t>
  </si>
  <si>
    <t>8130-51-01-01-02</t>
  </si>
  <si>
    <t>8130-51-01-01-04</t>
  </si>
  <si>
    <t>8130-51-01-01-05</t>
  </si>
  <si>
    <t>8130-51-01-01-06</t>
  </si>
  <si>
    <t>8130-73</t>
  </si>
  <si>
    <t>8130-73-01</t>
  </si>
  <si>
    <t>8130-79-02</t>
  </si>
  <si>
    <t>8130-79-02-01</t>
  </si>
  <si>
    <t>8130-83</t>
  </si>
  <si>
    <t>8130-83-02</t>
  </si>
  <si>
    <t>8130-91</t>
  </si>
  <si>
    <t>8130-91-02</t>
  </si>
  <si>
    <t>8130-93</t>
  </si>
  <si>
    <t>8130-93-02</t>
  </si>
  <si>
    <t>8130-93-02-03</t>
  </si>
  <si>
    <t>8140</t>
  </si>
  <si>
    <t>LEY DE INGRESOS DEVENGADA</t>
  </si>
  <si>
    <t>8140-51-01</t>
  </si>
  <si>
    <t>8140-51-01-01</t>
  </si>
  <si>
    <t>8140-51-01-01-01</t>
  </si>
  <si>
    <t>8140-51-01-01-02</t>
  </si>
  <si>
    <t>8140-51-01-01-04</t>
  </si>
  <si>
    <t>8140-51-01-01-05</t>
  </si>
  <si>
    <t>8140-51-01-01-06</t>
  </si>
  <si>
    <t>8140-73</t>
  </si>
  <si>
    <t>8140-73-01</t>
  </si>
  <si>
    <t>8140-79-02</t>
  </si>
  <si>
    <t>8140-79-02-01</t>
  </si>
  <si>
    <t>8140-83</t>
  </si>
  <si>
    <t>8140-83-02</t>
  </si>
  <si>
    <t>8140-91</t>
  </si>
  <si>
    <t>8140-91-02</t>
  </si>
  <si>
    <t>8140-93</t>
  </si>
  <si>
    <t>8140-93-02</t>
  </si>
  <si>
    <t>8140-93-02-01</t>
  </si>
  <si>
    <t>8140-93-02-03</t>
  </si>
  <si>
    <t>8150</t>
  </si>
  <si>
    <t>LEY DE INGRESOS RECAUDADA</t>
  </si>
  <si>
    <t>8150-51-01</t>
  </si>
  <si>
    <t>8150-51-01-01</t>
  </si>
  <si>
    <t>8150-51-01-01-01</t>
  </si>
  <si>
    <t>8150-51-01-01-02</t>
  </si>
  <si>
    <t>8150-51-01-01-04</t>
  </si>
  <si>
    <t>8150-51-01-01-05</t>
  </si>
  <si>
    <t>8150-51-01-01-06</t>
  </si>
  <si>
    <t>8150-73</t>
  </si>
  <si>
    <t>8150-73-01</t>
  </si>
  <si>
    <t>8150-79-02</t>
  </si>
  <si>
    <t>8150-79-02-01</t>
  </si>
  <si>
    <t>8150-83</t>
  </si>
  <si>
    <t>8150-83-02</t>
  </si>
  <si>
    <t>8150-91</t>
  </si>
  <si>
    <t>8150-91-02</t>
  </si>
  <si>
    <t>8150-93</t>
  </si>
  <si>
    <t>8150-93-02</t>
  </si>
  <si>
    <t>8150-93-02-01</t>
  </si>
  <si>
    <t>8150-93-02-03</t>
  </si>
  <si>
    <t>8200</t>
  </si>
  <si>
    <t xml:space="preserve">PRESUPUESTO DE EGRESOS </t>
  </si>
  <si>
    <t>8210</t>
  </si>
  <si>
    <t>PRESUPUESTO DE EGRESOS APROBADO</t>
  </si>
  <si>
    <t>8220</t>
  </si>
  <si>
    <t>PRESUPUESTO DE EGRESOS POR EJERCER</t>
  </si>
  <si>
    <t>8230</t>
  </si>
  <si>
    <t>MODIFICACIONES AL PRESUPUESTO DE EGRESOS APROBADO</t>
  </si>
  <si>
    <t>8240</t>
  </si>
  <si>
    <t>PRESUPUESTO DE EGRESOS COMPROMETIDO</t>
  </si>
  <si>
    <t>8250</t>
  </si>
  <si>
    <t>PRESUPUESTO DE EGRESOS DEVENGADO</t>
  </si>
  <si>
    <t>8260</t>
  </si>
  <si>
    <t>PRESUPUESTO DE EGRESOS EJERCIDO</t>
  </si>
  <si>
    <t>8270</t>
  </si>
  <si>
    <t>PRESUPUESTO DE EGRESOS PAGADO</t>
  </si>
  <si>
    <t>Total:</t>
  </si>
  <si>
    <t>NAT.</t>
  </si>
  <si>
    <t>CUENTA</t>
  </si>
  <si>
    <t>NOMBRE DE LA CUENTA</t>
  </si>
  <si>
    <t>Bajo protesta de decir verdad declaramos que los Estados Financieros y sus Notas son razonablemente correctos y responsabilidad del emisor</t>
  </si>
  <si>
    <t>____________________________________________________________________</t>
  </si>
  <si>
    <t>_____________________________________________</t>
  </si>
  <si>
    <t>DR. LÁZARO CORTÉS RANGEL</t>
  </si>
  <si>
    <t>SECRETARIO DE SALUD Y DIRECTOR GENERAL DEL OPD DE SERVICIOS DE SALUD DE MICHOACÁN</t>
  </si>
  <si>
    <t>_______________________________________________</t>
  </si>
  <si>
    <t>________________________________________</t>
  </si>
  <si>
    <t>C.P. RICARDO TAPIA RÍOS</t>
  </si>
  <si>
    <t>C.P. FRANCISCO ESTANISLADO DIMAS</t>
  </si>
  <si>
    <t>JEFE DEL DEPARTAMENTO DE CONTABILIDAD</t>
  </si>
  <si>
    <t>2111-1-07-14</t>
  </si>
  <si>
    <t>SANAS 2024</t>
  </si>
  <si>
    <t>5500</t>
  </si>
  <si>
    <t>OTROS GASTOS Y PÉRDIDAS EXTRAORDINARIAS</t>
  </si>
  <si>
    <t>5510</t>
  </si>
  <si>
    <t>ESTIMACIONES, DEPRECIACIONES, DETERIOROS, OBSOLESCENCIA Y AMORTIZACIONES</t>
  </si>
  <si>
    <t>5515</t>
  </si>
  <si>
    <t>DEPRECIACIÓN DE BIENES MUEBLES</t>
  </si>
  <si>
    <t>7410-02-2008</t>
  </si>
  <si>
    <t>JUICIOS LABORALES 2008</t>
  </si>
  <si>
    <t>7410-03-2022</t>
  </si>
  <si>
    <t>JUICIOS ADMINISTRATIVOS 2022</t>
  </si>
  <si>
    <t>7410-03-2023</t>
  </si>
  <si>
    <t>JUICIOS ADMINISTRATIVOS 2019</t>
  </si>
  <si>
    <t>7420-02-2008</t>
  </si>
  <si>
    <t>7420-03-2022</t>
  </si>
  <si>
    <t>PUBLIC HEALTH SUPPLY Y EQUIPMENT MÉXICO S.A. DE C.V.</t>
  </si>
  <si>
    <t>7420-03-2023</t>
  </si>
  <si>
    <t>JUICIOS ADMINISTRATIVOS 2023</t>
  </si>
  <si>
    <t>DIRECTOR ADMINISTRATIVO</t>
  </si>
  <si>
    <t>ENCARGADO DE LA SUBDIRECCIÓN DE RECURSOS FINANCIEROS</t>
  </si>
  <si>
    <t>C.P. FRANCISCO GARCÍA TRUJILLO</t>
  </si>
  <si>
    <t>1129</t>
  </si>
  <si>
    <t>OTROS DERECHOS A RECIBIR EFECTIVO O EQUIVALENTES A CORTO PLAZO</t>
  </si>
  <si>
    <t>2111-1-08</t>
  </si>
  <si>
    <t>SFA PROVISIONALES DE NOMINA</t>
  </si>
  <si>
    <t>2119-15</t>
  </si>
  <si>
    <t>PROVISIONALES</t>
  </si>
  <si>
    <t>5230</t>
  </si>
  <si>
    <t>5231</t>
  </si>
  <si>
    <t>SUBSIDIOS</t>
  </si>
  <si>
    <t>8130-93-02-01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</si>
</sst>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$&quot;#,##0.00"/>
    <numFmt numFmtId="165" formatCode="#,##0.00_ ;[Red]\-#,##0.00\ 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theme="1"/>
      <name val="Tahoma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6363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6"/>
      </right>
      <top style="medium">
        <color indexed="64"/>
      </top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5" xfId="0" applyBorder="1"/>
    <xf numFmtId="49" fontId="0" fillId="0" borderId="5" xfId="0" applyNumberFormat="1" applyBorder="1"/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vertical="top"/>
    </xf>
    <xf numFmtId="0" fontId="8" fillId="0" borderId="0" xfId="0" applyFont="1"/>
    <xf numFmtId="165" fontId="8" fillId="0" borderId="0" xfId="1" applyNumberFormat="1" applyFont="1" applyFill="1" applyBorder="1" applyProtection="1"/>
    <xf numFmtId="0" fontId="8" fillId="0" borderId="0" xfId="0" applyFont="1" applyAlignment="1">
      <alignment vertical="center"/>
    </xf>
    <xf numFmtId="0" fontId="8" fillId="0" borderId="0" xfId="0" applyFont="1" applyAlignment="1">
      <alignment wrapText="1"/>
    </xf>
    <xf numFmtId="164" fontId="1" fillId="0" borderId="0" xfId="2" applyNumberFormat="1" applyFont="1" applyAlignment="1">
      <alignment horizontal="right"/>
    </xf>
    <xf numFmtId="0" fontId="3" fillId="0" borderId="0" xfId="0" applyFont="1" applyAlignment="1">
      <alignment wrapText="1"/>
    </xf>
    <xf numFmtId="0" fontId="9" fillId="0" borderId="0" xfId="0" applyFont="1"/>
    <xf numFmtId="165" fontId="10" fillId="0" borderId="0" xfId="1" applyNumberFormat="1" applyFont="1" applyFill="1" applyBorder="1" applyProtection="1"/>
    <xf numFmtId="165" fontId="10" fillId="0" borderId="0" xfId="1" applyNumberFormat="1" applyFont="1" applyFill="1" applyBorder="1" applyAlignment="1" applyProtection="1">
      <alignment vertical="top"/>
    </xf>
    <xf numFmtId="0" fontId="10" fillId="0" borderId="0" xfId="0" applyFont="1" applyAlignment="1" applyProtection="1">
      <alignment horizontal="center" vertical="top" wrapText="1"/>
      <protection locked="0"/>
    </xf>
    <xf numFmtId="165" fontId="9" fillId="0" borderId="0" xfId="0" applyNumberFormat="1" applyFont="1"/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0" fillId="0" borderId="4" xfId="0" applyNumberFormat="1" applyBorder="1"/>
    <xf numFmtId="0" fontId="1" fillId="0" borderId="7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" fontId="0" fillId="0" borderId="4" xfId="0" applyNumberFormat="1" applyBorder="1"/>
    <xf numFmtId="4" fontId="0" fillId="0" borderId="8" xfId="0" applyNumberFormat="1" applyBorder="1"/>
    <xf numFmtId="4" fontId="0" fillId="0" borderId="5" xfId="0" applyNumberFormat="1" applyBorder="1"/>
    <xf numFmtId="4" fontId="0" fillId="0" borderId="2" xfId="0" applyNumberFormat="1" applyBorder="1"/>
    <xf numFmtId="4" fontId="1" fillId="0" borderId="1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7" xfId="0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14" xfId="0" applyBorder="1"/>
    <xf numFmtId="49" fontId="0" fillId="0" borderId="15" xfId="0" applyNumberFormat="1" applyBorder="1"/>
    <xf numFmtId="0" fontId="0" fillId="0" borderId="15" xfId="0" applyBorder="1"/>
    <xf numFmtId="164" fontId="0" fillId="0" borderId="15" xfId="0" applyNumberFormat="1" applyBorder="1"/>
    <xf numFmtId="164" fontId="0" fillId="0" borderId="16" xfId="0" applyNumberFormat="1" applyBorder="1"/>
    <xf numFmtId="0" fontId="0" fillId="0" borderId="0" xfId="0" applyAlignment="1">
      <alignment horizontal="center"/>
    </xf>
    <xf numFmtId="164" fontId="1" fillId="4" borderId="17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49" fontId="1" fillId="5" borderId="1" xfId="0" applyNumberFormat="1" applyFont="1" applyFill="1" applyBorder="1" applyAlignment="1">
      <alignment horizontal="right"/>
    </xf>
    <xf numFmtId="49" fontId="0" fillId="5" borderId="4" xfId="0" applyNumberFormat="1" applyFill="1" applyBorder="1"/>
    <xf numFmtId="49" fontId="0" fillId="5" borderId="5" xfId="0" applyNumberFormat="1" applyFill="1" applyBorder="1"/>
    <xf numFmtId="49" fontId="0" fillId="0" borderId="5" xfId="0" applyNumberFormat="1" applyFill="1" applyBorder="1"/>
    <xf numFmtId="0" fontId="0" fillId="5" borderId="5" xfId="0" applyFill="1" applyBorder="1"/>
    <xf numFmtId="0" fontId="0" fillId="5" borderId="4" xfId="0" applyFill="1" applyBorder="1"/>
    <xf numFmtId="0" fontId="1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5" xfId="0" applyFill="1" applyBorder="1"/>
    <xf numFmtId="0" fontId="0" fillId="0" borderId="4" xfId="0" applyFill="1" applyBorder="1"/>
    <xf numFmtId="49" fontId="1" fillId="0" borderId="1" xfId="0" applyNumberFormat="1" applyFont="1" applyFill="1" applyBorder="1" applyAlignment="1">
      <alignment horizontal="right"/>
    </xf>
    <xf numFmtId="0" fontId="0" fillId="0" borderId="7" xfId="0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4" fontId="0" fillId="0" borderId="6" xfId="0" applyNumberFormat="1" applyBorder="1"/>
    <xf numFmtId="0" fontId="9" fillId="0" borderId="0" xfId="0" applyFont="1" applyAlignment="1">
      <alignment horizontal="center" wrapText="1"/>
    </xf>
    <xf numFmtId="0" fontId="10" fillId="0" borderId="0" xfId="0" applyFont="1" applyAlignment="1" applyProtection="1">
      <alignment horizontal="center" vertical="top" wrapText="1"/>
      <protection locked="0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3" borderId="0" xfId="0" applyFont="1" applyFill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5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963634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Balanza_de_Comprobación" displayName="Balanza_de_Comprobación" ref="A3:I439" headerRowCount="0" totalsRowShown="0" headerRowDxfId="49" tableBorderDxfId="48" totalsRowBorderDxfId="47">
  <tableColumns count="9">
    <tableColumn id="1" name="Columna1" dataDxfId="46"/>
    <tableColumn id="2" name="Columna2" dataDxfId="45"/>
    <tableColumn id="3" name="Columna3" dataDxfId="44"/>
    <tableColumn id="4" name="Columna4" dataDxfId="43"/>
    <tableColumn id="5" name="Columna5" dataDxfId="42"/>
    <tableColumn id="6" name="Columna6" dataDxfId="41"/>
    <tableColumn id="7" name="Columna7" dataDxfId="40"/>
    <tableColumn id="8" name="Columna8" dataDxfId="39"/>
    <tableColumn id="9" name="Columna9" dataDxfId="38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3" name="Balanza_de_Comprobación4" displayName="Balanza_de_Comprobación4" ref="A3:I437" headerRowCount="0" totalsRowShown="0" headerRowDxfId="37" tableBorderDxfId="36" totalsRowBorderDxfId="35">
  <tableColumns count="9">
    <tableColumn id="1" name="Columna1" dataDxfId="34"/>
    <tableColumn id="2" name="Columna2" dataDxfId="33"/>
    <tableColumn id="3" name="Columna3" dataDxfId="32"/>
    <tableColumn id="4" name="Columna4" dataDxfId="31"/>
    <tableColumn id="5" name="Columna5" dataDxfId="30"/>
    <tableColumn id="6" name="Columna6" dataDxfId="29"/>
    <tableColumn id="7" name="Columna7" dataDxfId="28"/>
    <tableColumn id="8" name="Columna8" dataDxfId="27"/>
    <tableColumn id="9" name="Columna9" dataDxfId="2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2" name="Balanza_de_Comprobación3" displayName="Balanza_de_Comprobación3" ref="A3:I437" headerRowCount="0" totalsRowShown="0" headerRowDxfId="25" tableBorderDxfId="24" totalsRowBorderDxfId="23">
  <tableColumns count="9">
    <tableColumn id="1" name="Columna1" dataDxfId="22"/>
    <tableColumn id="2" name="Columna2" dataDxfId="21"/>
    <tableColumn id="3" name="Columna3" dataDxfId="20"/>
    <tableColumn id="4" name="Columna4" dataDxfId="19"/>
    <tableColumn id="5" name="Columna5" dataDxfId="18"/>
    <tableColumn id="6" name="Columna6" dataDxfId="17"/>
    <tableColumn id="7" name="Columna7" dataDxfId="16"/>
    <tableColumn id="8" name="Columna8" dataDxfId="15"/>
    <tableColumn id="9" name="Columna9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Balanza_de_Comprobación35" displayName="Balanza_de_Comprobación35" ref="A3:I437" headerRowCount="0" totalsRowShown="0" headerRowDxfId="13" tableBorderDxfId="12" totalsRowBorderDxfId="11">
  <tableColumns count="9">
    <tableColumn id="1" name="Columna1" dataDxfId="10"/>
    <tableColumn id="2" name="Columna2" dataDxfId="9"/>
    <tableColumn id="3" name="Columna3" dataDxfId="8"/>
    <tableColumn id="4" name="Columna4" dataDxfId="7"/>
    <tableColumn id="5" name="Columna5" dataDxfId="6"/>
    <tableColumn id="6" name="Columna6" dataDxfId="5"/>
    <tableColumn id="7" name="Columna7" dataDxfId="4"/>
    <tableColumn id="8" name="Columna8" dataDxfId="3"/>
    <tableColumn id="9" name="Columna9" dataDxfId="2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8"/>
  <sheetViews>
    <sheetView showGridLines="0" tabSelected="1" topLeftCell="A403" zoomScaleNormal="100" zoomScalePageLayoutView="85" workbookViewId="0">
      <selection activeCell="I438" sqref="A3:I438"/>
    </sheetView>
  </sheetViews>
  <sheetFormatPr baseColWidth="10" defaultColWidth="0" defaultRowHeight="15" x14ac:dyDescent="0.25"/>
  <cols>
    <col min="1" max="1" width="4.7109375" bestFit="1" customWidth="1"/>
    <col min="2" max="2" width="15.85546875" bestFit="1" customWidth="1"/>
    <col min="3" max="3" width="41.42578125" customWidth="1"/>
    <col min="4" max="9" width="18" customWidth="1"/>
    <col min="10" max="10" width="3.28515625" customWidth="1"/>
    <col min="11" max="11" width="0" hidden="1" customWidth="1"/>
    <col min="12" max="16384" width="11.42578125" hidden="1"/>
  </cols>
  <sheetData>
    <row r="1" spans="1:9" s="2" customFormat="1" ht="11.45" customHeight="1" x14ac:dyDescent="0.15">
      <c r="A1" s="76" t="s">
        <v>708</v>
      </c>
      <c r="B1" s="76" t="s">
        <v>709</v>
      </c>
      <c r="C1" s="76" t="s">
        <v>710</v>
      </c>
      <c r="D1" s="74" t="s">
        <v>2</v>
      </c>
      <c r="E1" s="75"/>
      <c r="F1" s="74" t="s">
        <v>3</v>
      </c>
      <c r="G1" s="75"/>
      <c r="H1" s="74" t="s">
        <v>4</v>
      </c>
      <c r="I1" s="75"/>
    </row>
    <row r="2" spans="1:9" s="2" customFormat="1" ht="11.45" customHeight="1" x14ac:dyDescent="0.15">
      <c r="A2" s="77"/>
      <c r="B2" s="77"/>
      <c r="C2" s="77"/>
      <c r="D2" s="21" t="s">
        <v>0</v>
      </c>
      <c r="E2" s="22" t="s">
        <v>1</v>
      </c>
      <c r="F2" s="21" t="s">
        <v>0</v>
      </c>
      <c r="G2" s="22" t="s">
        <v>1</v>
      </c>
      <c r="H2" s="21" t="s">
        <v>0</v>
      </c>
      <c r="I2" s="22" t="s">
        <v>1</v>
      </c>
    </row>
    <row r="3" spans="1:9" x14ac:dyDescent="0.25">
      <c r="A3" s="32" t="s">
        <v>5</v>
      </c>
      <c r="B3" s="23" t="s">
        <v>6</v>
      </c>
      <c r="C3" s="59" t="s">
        <v>7</v>
      </c>
      <c r="D3" s="26">
        <v>9768352418.9200001</v>
      </c>
      <c r="E3" s="26">
        <v>0</v>
      </c>
      <c r="F3" s="26">
        <v>3245554114.9499998</v>
      </c>
      <c r="G3" s="26">
        <v>3653213335.1199999</v>
      </c>
      <c r="H3" s="26">
        <v>9360693198.75</v>
      </c>
      <c r="I3" s="27">
        <v>0</v>
      </c>
    </row>
    <row r="4" spans="1:9" x14ac:dyDescent="0.25">
      <c r="A4" s="33" t="s">
        <v>5</v>
      </c>
      <c r="B4" s="4" t="s">
        <v>8</v>
      </c>
      <c r="C4" s="58" t="s">
        <v>9</v>
      </c>
      <c r="D4" s="28">
        <v>3160052222.9400001</v>
      </c>
      <c r="E4" s="28">
        <v>0</v>
      </c>
      <c r="F4" s="28">
        <v>3017777367.0799999</v>
      </c>
      <c r="G4" s="28">
        <v>3612989335.8200002</v>
      </c>
      <c r="H4" s="28">
        <v>2564840254.1999998</v>
      </c>
      <c r="I4" s="29">
        <v>0</v>
      </c>
    </row>
    <row r="5" spans="1:9" x14ac:dyDescent="0.25">
      <c r="A5" s="33" t="s">
        <v>5</v>
      </c>
      <c r="B5" s="4" t="s">
        <v>10</v>
      </c>
      <c r="C5" s="58" t="s">
        <v>11</v>
      </c>
      <c r="D5" s="28">
        <v>1478885215.8099999</v>
      </c>
      <c r="E5" s="28">
        <v>0</v>
      </c>
      <c r="F5" s="28">
        <v>1224392075.3</v>
      </c>
      <c r="G5" s="28">
        <v>1395398566.8</v>
      </c>
      <c r="H5" s="28">
        <v>1307878724.3099999</v>
      </c>
      <c r="I5" s="29">
        <v>0</v>
      </c>
    </row>
    <row r="6" spans="1:9" x14ac:dyDescent="0.25">
      <c r="A6" s="33" t="s">
        <v>5</v>
      </c>
      <c r="B6" s="4" t="s">
        <v>12</v>
      </c>
      <c r="C6" s="58" t="s">
        <v>13</v>
      </c>
      <c r="D6" s="28">
        <v>1478885215.8099999</v>
      </c>
      <c r="E6" s="28">
        <v>0</v>
      </c>
      <c r="F6" s="28">
        <v>1224392075.3</v>
      </c>
      <c r="G6" s="28">
        <v>1395398566.8</v>
      </c>
      <c r="H6" s="28">
        <v>1307878724.3099999</v>
      </c>
      <c r="I6" s="29">
        <v>0</v>
      </c>
    </row>
    <row r="7" spans="1:9" x14ac:dyDescent="0.25">
      <c r="A7" s="33" t="s">
        <v>5</v>
      </c>
      <c r="B7" s="4" t="s">
        <v>14</v>
      </c>
      <c r="C7" s="58" t="s">
        <v>15</v>
      </c>
      <c r="D7" s="28">
        <v>188713683.53999999</v>
      </c>
      <c r="E7" s="28">
        <v>0</v>
      </c>
      <c r="F7" s="28">
        <v>34056785.460000001</v>
      </c>
      <c r="G7" s="28">
        <v>68341912.010000005</v>
      </c>
      <c r="H7" s="28">
        <v>154428556.99000001</v>
      </c>
      <c r="I7" s="29">
        <v>0</v>
      </c>
    </row>
    <row r="8" spans="1:9" x14ac:dyDescent="0.25">
      <c r="A8" s="33" t="s">
        <v>5</v>
      </c>
      <c r="B8" s="4" t="s">
        <v>16</v>
      </c>
      <c r="C8" s="58" t="s">
        <v>17</v>
      </c>
      <c r="D8" s="28">
        <v>9431671.9600000009</v>
      </c>
      <c r="E8" s="28">
        <v>0</v>
      </c>
      <c r="F8" s="28">
        <v>7238113.8099999996</v>
      </c>
      <c r="G8" s="28">
        <v>289953.59999999998</v>
      </c>
      <c r="H8" s="28">
        <v>16379832.17</v>
      </c>
      <c r="I8" s="29">
        <v>0</v>
      </c>
    </row>
    <row r="9" spans="1:9" x14ac:dyDescent="0.25">
      <c r="A9" s="33" t="s">
        <v>5</v>
      </c>
      <c r="B9" s="4" t="s">
        <v>18</v>
      </c>
      <c r="C9" s="58" t="s">
        <v>19</v>
      </c>
      <c r="D9" s="28">
        <v>1280739860.3099999</v>
      </c>
      <c r="E9" s="28">
        <v>0</v>
      </c>
      <c r="F9" s="28">
        <v>1183097176.03</v>
      </c>
      <c r="G9" s="28">
        <v>1326766701.1900001</v>
      </c>
      <c r="H9" s="28">
        <v>1137070335.1500001</v>
      </c>
      <c r="I9" s="29">
        <v>0</v>
      </c>
    </row>
    <row r="10" spans="1:9" x14ac:dyDescent="0.25">
      <c r="A10" s="33" t="s">
        <v>5</v>
      </c>
      <c r="B10" s="4" t="s">
        <v>20</v>
      </c>
      <c r="C10" s="58" t="s">
        <v>21</v>
      </c>
      <c r="D10" s="28">
        <v>3776571419.8800001</v>
      </c>
      <c r="E10" s="28">
        <v>0</v>
      </c>
      <c r="F10" s="28">
        <v>1793385291.78</v>
      </c>
      <c r="G10" s="28">
        <v>2183956956.0500002</v>
      </c>
      <c r="H10" s="28">
        <v>3385999755.6100001</v>
      </c>
      <c r="I10" s="29">
        <v>0</v>
      </c>
    </row>
    <row r="11" spans="1:9" x14ac:dyDescent="0.25">
      <c r="A11" s="33" t="s">
        <v>5</v>
      </c>
      <c r="B11" s="4" t="s">
        <v>22</v>
      </c>
      <c r="C11" s="3" t="s">
        <v>23</v>
      </c>
      <c r="D11" s="28">
        <v>3343951641.5900002</v>
      </c>
      <c r="E11" s="28">
        <v>0</v>
      </c>
      <c r="F11" s="28">
        <v>1661412958.79</v>
      </c>
      <c r="G11" s="28">
        <v>2115820958.1199999</v>
      </c>
      <c r="H11" s="28">
        <v>2889543642.2600002</v>
      </c>
      <c r="I11" s="29">
        <v>0</v>
      </c>
    </row>
    <row r="12" spans="1:9" x14ac:dyDescent="0.25">
      <c r="A12" s="33" t="s">
        <v>5</v>
      </c>
      <c r="B12" s="4" t="s">
        <v>24</v>
      </c>
      <c r="C12" s="3" t="s">
        <v>25</v>
      </c>
      <c r="D12" s="28">
        <v>301929547.20999998</v>
      </c>
      <c r="E12" s="28">
        <v>0</v>
      </c>
      <c r="F12" s="28">
        <v>0</v>
      </c>
      <c r="G12" s="28">
        <v>0</v>
      </c>
      <c r="H12" s="28">
        <v>301929547.20999998</v>
      </c>
      <c r="I12" s="29">
        <v>0</v>
      </c>
    </row>
    <row r="13" spans="1:9" x14ac:dyDescent="0.25">
      <c r="A13" s="33" t="s">
        <v>5</v>
      </c>
      <c r="B13" s="4" t="s">
        <v>26</v>
      </c>
      <c r="C13" s="3" t="s">
        <v>27</v>
      </c>
      <c r="D13" s="28">
        <v>1246107700.98</v>
      </c>
      <c r="E13" s="28">
        <v>0</v>
      </c>
      <c r="F13" s="28">
        <v>2881499.58</v>
      </c>
      <c r="G13" s="28">
        <v>27647402.850000001</v>
      </c>
      <c r="H13" s="28">
        <v>1221341797.71</v>
      </c>
      <c r="I13" s="29">
        <v>0</v>
      </c>
    </row>
    <row r="14" spans="1:9" x14ac:dyDescent="0.25">
      <c r="A14" s="33" t="s">
        <v>5</v>
      </c>
      <c r="B14" s="4" t="s">
        <v>28</v>
      </c>
      <c r="C14" s="3" t="s">
        <v>29</v>
      </c>
      <c r="D14" s="28">
        <v>196934078.80000001</v>
      </c>
      <c r="E14" s="28">
        <v>0</v>
      </c>
      <c r="F14" s="28">
        <v>0</v>
      </c>
      <c r="G14" s="28">
        <v>0</v>
      </c>
      <c r="H14" s="28">
        <v>196934078.80000001</v>
      </c>
      <c r="I14" s="29">
        <v>0</v>
      </c>
    </row>
    <row r="15" spans="1:9" x14ac:dyDescent="0.25">
      <c r="A15" s="33" t="s">
        <v>5</v>
      </c>
      <c r="B15" s="4" t="s">
        <v>30</v>
      </c>
      <c r="C15" s="3" t="s">
        <v>31</v>
      </c>
      <c r="D15" s="28">
        <v>19854632.649999999</v>
      </c>
      <c r="E15" s="28">
        <v>0</v>
      </c>
      <c r="F15" s="28">
        <v>0</v>
      </c>
      <c r="G15" s="28">
        <v>0</v>
      </c>
      <c r="H15" s="28">
        <v>19854632.649999999</v>
      </c>
      <c r="I15" s="29">
        <v>0</v>
      </c>
    </row>
    <row r="16" spans="1:9" x14ac:dyDescent="0.25">
      <c r="A16" s="33" t="s">
        <v>5</v>
      </c>
      <c r="B16" s="4" t="s">
        <v>32</v>
      </c>
      <c r="C16" s="3" t="s">
        <v>33</v>
      </c>
      <c r="D16" s="28">
        <v>535607960.16000003</v>
      </c>
      <c r="E16" s="28">
        <v>0</v>
      </c>
      <c r="F16" s="28">
        <v>0</v>
      </c>
      <c r="G16" s="28">
        <v>0</v>
      </c>
      <c r="H16" s="28">
        <v>535607960.16000003</v>
      </c>
      <c r="I16" s="29">
        <v>0</v>
      </c>
    </row>
    <row r="17" spans="1:9" x14ac:dyDescent="0.25">
      <c r="A17" s="33" t="s">
        <v>5</v>
      </c>
      <c r="B17" s="4" t="s">
        <v>34</v>
      </c>
      <c r="C17" s="3" t="s">
        <v>35</v>
      </c>
      <c r="D17" s="28">
        <v>0</v>
      </c>
      <c r="E17" s="28">
        <v>0</v>
      </c>
      <c r="F17" s="28">
        <v>192807</v>
      </c>
      <c r="G17" s="28">
        <v>161755</v>
      </c>
      <c r="H17" s="28">
        <v>31052</v>
      </c>
      <c r="I17" s="29">
        <v>0</v>
      </c>
    </row>
    <row r="18" spans="1:9" x14ac:dyDescent="0.25">
      <c r="A18" s="33" t="s">
        <v>5</v>
      </c>
      <c r="B18" s="4" t="s">
        <v>36</v>
      </c>
      <c r="C18" s="3" t="s">
        <v>37</v>
      </c>
      <c r="D18" s="28">
        <v>409898677.64999998</v>
      </c>
      <c r="E18" s="28">
        <v>0</v>
      </c>
      <c r="F18" s="28">
        <v>87833599.359999999</v>
      </c>
      <c r="G18" s="28">
        <v>44589658.899999999</v>
      </c>
      <c r="H18" s="28">
        <v>453142618.11000001</v>
      </c>
      <c r="I18" s="29">
        <v>0</v>
      </c>
    </row>
    <row r="19" spans="1:9" x14ac:dyDescent="0.25">
      <c r="A19" s="33" t="s">
        <v>5</v>
      </c>
      <c r="B19" s="4" t="s">
        <v>38</v>
      </c>
      <c r="C19" s="3" t="s">
        <v>39</v>
      </c>
      <c r="D19" s="28">
        <v>396901.99</v>
      </c>
      <c r="E19" s="28">
        <v>0</v>
      </c>
      <c r="F19" s="28">
        <v>165000</v>
      </c>
      <c r="G19" s="28">
        <v>362060.24</v>
      </c>
      <c r="H19" s="28">
        <v>199841.75</v>
      </c>
      <c r="I19" s="29">
        <v>0</v>
      </c>
    </row>
    <row r="20" spans="1:9" x14ac:dyDescent="0.25">
      <c r="A20" s="33" t="s">
        <v>5</v>
      </c>
      <c r="B20" s="4" t="s">
        <v>40</v>
      </c>
      <c r="C20" s="3" t="s">
        <v>41</v>
      </c>
      <c r="D20" s="28">
        <v>56864741.149999999</v>
      </c>
      <c r="E20" s="28">
        <v>0</v>
      </c>
      <c r="F20" s="28">
        <v>779177.68</v>
      </c>
      <c r="G20" s="28">
        <v>6695461.4400000004</v>
      </c>
      <c r="H20" s="28">
        <v>50948457.390000001</v>
      </c>
      <c r="I20" s="29">
        <v>0</v>
      </c>
    </row>
    <row r="21" spans="1:9" x14ac:dyDescent="0.25">
      <c r="A21" s="33" t="s">
        <v>5</v>
      </c>
      <c r="B21" s="4" t="s">
        <v>42</v>
      </c>
      <c r="C21" s="3" t="s">
        <v>43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</row>
    <row r="22" spans="1:9" x14ac:dyDescent="0.25">
      <c r="A22" s="33" t="s">
        <v>5</v>
      </c>
      <c r="B22" s="4" t="s">
        <v>44</v>
      </c>
      <c r="C22" s="3" t="s">
        <v>45</v>
      </c>
      <c r="D22" s="28">
        <v>3793683.24</v>
      </c>
      <c r="E22" s="28">
        <v>0</v>
      </c>
      <c r="F22" s="28">
        <v>2645200</v>
      </c>
      <c r="G22" s="28">
        <v>5434798.9699999997</v>
      </c>
      <c r="H22" s="28">
        <v>1004084.27</v>
      </c>
      <c r="I22" s="29">
        <v>0</v>
      </c>
    </row>
    <row r="23" spans="1:9" x14ac:dyDescent="0.25">
      <c r="A23" s="33" t="s">
        <v>5</v>
      </c>
      <c r="B23" s="4" t="s">
        <v>46</v>
      </c>
      <c r="C23" s="3" t="s">
        <v>47</v>
      </c>
      <c r="D23" s="28">
        <v>12895.72</v>
      </c>
      <c r="E23" s="28">
        <v>0</v>
      </c>
      <c r="F23" s="28">
        <v>0</v>
      </c>
      <c r="G23" s="28">
        <v>3934.72</v>
      </c>
      <c r="H23" s="28">
        <v>8961</v>
      </c>
      <c r="I23" s="29">
        <v>0</v>
      </c>
    </row>
    <row r="24" spans="1:9" x14ac:dyDescent="0.25">
      <c r="A24" s="33" t="s">
        <v>5</v>
      </c>
      <c r="B24" s="4" t="s">
        <v>48</v>
      </c>
      <c r="C24" s="3" t="s">
        <v>49</v>
      </c>
      <c r="D24" s="28">
        <v>67129.47</v>
      </c>
      <c r="E24" s="28">
        <v>0</v>
      </c>
      <c r="F24" s="28">
        <v>0</v>
      </c>
      <c r="G24" s="28">
        <v>57286</v>
      </c>
      <c r="H24" s="28">
        <v>9843.4699999999993</v>
      </c>
      <c r="I24" s="29">
        <v>0</v>
      </c>
    </row>
    <row r="25" spans="1:9" x14ac:dyDescent="0.25">
      <c r="A25" s="33" t="s">
        <v>5</v>
      </c>
      <c r="B25" s="4" t="s">
        <v>50</v>
      </c>
      <c r="C25" s="3" t="s">
        <v>51</v>
      </c>
      <c r="D25" s="28">
        <v>14782205.869999999</v>
      </c>
      <c r="E25" s="28">
        <v>0</v>
      </c>
      <c r="F25" s="28">
        <v>8118815.5599999996</v>
      </c>
      <c r="G25" s="28">
        <v>21923933.760000002</v>
      </c>
      <c r="H25" s="28">
        <v>977087.67</v>
      </c>
      <c r="I25" s="29">
        <v>0</v>
      </c>
    </row>
    <row r="26" spans="1:9" x14ac:dyDescent="0.25">
      <c r="A26" s="33" t="s">
        <v>5</v>
      </c>
      <c r="B26" s="4" t="s">
        <v>52</v>
      </c>
      <c r="C26" s="3" t="s">
        <v>53</v>
      </c>
      <c r="D26" s="28">
        <v>21797738.609999999</v>
      </c>
      <c r="E26" s="28">
        <v>0</v>
      </c>
      <c r="F26" s="28">
        <v>42296231.119999997</v>
      </c>
      <c r="G26" s="28">
        <v>0</v>
      </c>
      <c r="H26" s="28">
        <v>64093969.729999997</v>
      </c>
      <c r="I26" s="29">
        <v>0</v>
      </c>
    </row>
    <row r="27" spans="1:9" x14ac:dyDescent="0.25">
      <c r="A27" s="33" t="s">
        <v>5</v>
      </c>
      <c r="B27" s="4" t="s">
        <v>54</v>
      </c>
      <c r="C27" s="3" t="s">
        <v>55</v>
      </c>
      <c r="D27" s="28">
        <v>21797738.609999999</v>
      </c>
      <c r="E27" s="28">
        <v>0</v>
      </c>
      <c r="F27" s="28">
        <v>42296231.119999997</v>
      </c>
      <c r="G27" s="28">
        <v>0</v>
      </c>
      <c r="H27" s="28">
        <v>64093969.729999997</v>
      </c>
      <c r="I27" s="29">
        <v>0</v>
      </c>
    </row>
    <row r="28" spans="1:9" x14ac:dyDescent="0.25">
      <c r="A28" s="33" t="s">
        <v>5</v>
      </c>
      <c r="B28" s="4" t="s">
        <v>56</v>
      </c>
      <c r="C28" s="3" t="s">
        <v>57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v>0</v>
      </c>
    </row>
    <row r="29" spans="1:9" x14ac:dyDescent="0.25">
      <c r="A29" s="33" t="s">
        <v>5</v>
      </c>
      <c r="B29" s="4" t="s">
        <v>58</v>
      </c>
      <c r="C29" s="3" t="s">
        <v>59</v>
      </c>
      <c r="D29" s="28">
        <v>2009630.63</v>
      </c>
      <c r="E29" s="28">
        <v>0</v>
      </c>
      <c r="F29" s="28">
        <v>110358</v>
      </c>
      <c r="G29" s="28">
        <v>1576791.49</v>
      </c>
      <c r="H29" s="28">
        <v>543197.14</v>
      </c>
      <c r="I29" s="29">
        <v>0</v>
      </c>
    </row>
    <row r="30" spans="1:9" x14ac:dyDescent="0.25">
      <c r="A30" s="33" t="s">
        <v>5</v>
      </c>
      <c r="B30" s="4" t="s">
        <v>60</v>
      </c>
      <c r="C30" s="3" t="s">
        <v>61</v>
      </c>
      <c r="D30" s="28">
        <v>187975.07</v>
      </c>
      <c r="E30" s="28">
        <v>0</v>
      </c>
      <c r="F30" s="28">
        <v>493970.59</v>
      </c>
      <c r="G30" s="28">
        <v>493970.59</v>
      </c>
      <c r="H30" s="28">
        <v>187975.07</v>
      </c>
      <c r="I30" s="29">
        <v>0</v>
      </c>
    </row>
    <row r="31" spans="1:9" x14ac:dyDescent="0.25">
      <c r="A31" s="33" t="s">
        <v>5</v>
      </c>
      <c r="B31" s="4" t="s">
        <v>62</v>
      </c>
      <c r="C31" s="3" t="s">
        <v>63</v>
      </c>
      <c r="D31" s="28">
        <v>8.31</v>
      </c>
      <c r="E31" s="28">
        <v>0</v>
      </c>
      <c r="F31" s="28">
        <v>0.19</v>
      </c>
      <c r="G31" s="28">
        <v>0</v>
      </c>
      <c r="H31" s="28">
        <v>8.5</v>
      </c>
      <c r="I31" s="29">
        <v>0</v>
      </c>
    </row>
    <row r="32" spans="1:9" x14ac:dyDescent="0.25">
      <c r="A32" s="33" t="s">
        <v>5</v>
      </c>
      <c r="B32" s="4" t="s">
        <v>64</v>
      </c>
      <c r="C32" s="3" t="s">
        <v>65</v>
      </c>
      <c r="D32" s="28">
        <v>195932.95</v>
      </c>
      <c r="E32" s="28">
        <v>0</v>
      </c>
      <c r="F32" s="28">
        <v>33224846.219999999</v>
      </c>
      <c r="G32" s="28">
        <v>7134000</v>
      </c>
      <c r="H32" s="28">
        <v>26286779.170000002</v>
      </c>
      <c r="I32" s="29">
        <v>0</v>
      </c>
    </row>
    <row r="33" spans="1:9" x14ac:dyDescent="0.25">
      <c r="A33" s="33" t="s">
        <v>5</v>
      </c>
      <c r="B33" s="4" t="s">
        <v>66</v>
      </c>
      <c r="C33" s="3" t="s">
        <v>67</v>
      </c>
      <c r="D33" s="28">
        <v>308778138.57999998</v>
      </c>
      <c r="E33" s="28">
        <v>0</v>
      </c>
      <c r="F33" s="28">
        <v>0</v>
      </c>
      <c r="G33" s="28">
        <v>0</v>
      </c>
      <c r="H33" s="28">
        <v>308778138.57999998</v>
      </c>
      <c r="I33" s="29">
        <v>0</v>
      </c>
    </row>
    <row r="34" spans="1:9" x14ac:dyDescent="0.25">
      <c r="A34" s="33" t="s">
        <v>5</v>
      </c>
      <c r="B34" s="4" t="s">
        <v>68</v>
      </c>
      <c r="C34" s="3" t="s">
        <v>69</v>
      </c>
      <c r="D34" s="28">
        <v>1011696.06</v>
      </c>
      <c r="E34" s="28">
        <v>0</v>
      </c>
      <c r="F34" s="28">
        <v>0</v>
      </c>
      <c r="G34" s="28">
        <v>907421.69</v>
      </c>
      <c r="H34" s="28">
        <v>104274.37</v>
      </c>
      <c r="I34" s="29">
        <v>0</v>
      </c>
    </row>
    <row r="35" spans="1:9" x14ac:dyDescent="0.25">
      <c r="A35" s="33" t="s">
        <v>5</v>
      </c>
      <c r="B35" s="4" t="s">
        <v>70</v>
      </c>
      <c r="C35" s="3" t="s">
        <v>71</v>
      </c>
      <c r="D35" s="28">
        <v>464031.46</v>
      </c>
      <c r="E35" s="28">
        <v>0</v>
      </c>
      <c r="F35" s="28">
        <v>0</v>
      </c>
      <c r="G35" s="28">
        <v>761810.01</v>
      </c>
      <c r="H35" s="28">
        <v>-297778.55</v>
      </c>
      <c r="I35" s="29">
        <v>0</v>
      </c>
    </row>
    <row r="36" spans="1:9" x14ac:dyDescent="0.25">
      <c r="A36" s="33" t="s">
        <v>5</v>
      </c>
      <c r="B36" s="4" t="s">
        <v>72</v>
      </c>
      <c r="C36" s="3" t="s">
        <v>73</v>
      </c>
      <c r="D36" s="28">
        <v>464031.46</v>
      </c>
      <c r="E36" s="28">
        <v>0</v>
      </c>
      <c r="F36" s="28">
        <v>0</v>
      </c>
      <c r="G36" s="28">
        <v>761810.01</v>
      </c>
      <c r="H36" s="28">
        <v>-297778.55</v>
      </c>
      <c r="I36" s="29">
        <v>0</v>
      </c>
    </row>
    <row r="37" spans="1:9" x14ac:dyDescent="0.25">
      <c r="A37" s="33" t="s">
        <v>5</v>
      </c>
      <c r="B37" s="4" t="s">
        <v>74</v>
      </c>
      <c r="C37" s="3" t="s">
        <v>75</v>
      </c>
      <c r="D37" s="28">
        <v>7824.24</v>
      </c>
      <c r="E37" s="28">
        <v>0</v>
      </c>
      <c r="F37" s="28">
        <v>0</v>
      </c>
      <c r="G37" s="28">
        <v>0</v>
      </c>
      <c r="H37" s="28">
        <v>7824.24</v>
      </c>
      <c r="I37" s="29">
        <v>0</v>
      </c>
    </row>
    <row r="38" spans="1:9" x14ac:dyDescent="0.25">
      <c r="A38" s="33" t="s">
        <v>5</v>
      </c>
      <c r="B38" s="4" t="s">
        <v>76</v>
      </c>
      <c r="C38" s="3" t="s">
        <v>73</v>
      </c>
      <c r="D38" s="28">
        <v>7824.24</v>
      </c>
      <c r="E38" s="28">
        <v>0</v>
      </c>
      <c r="F38" s="28">
        <v>0</v>
      </c>
      <c r="G38" s="28">
        <v>0</v>
      </c>
      <c r="H38" s="28">
        <v>7824.24</v>
      </c>
      <c r="I38" s="29">
        <v>0</v>
      </c>
    </row>
    <row r="39" spans="1:9" x14ac:dyDescent="0.25">
      <c r="A39" s="33" t="s">
        <v>5</v>
      </c>
      <c r="B39" s="4" t="s">
        <v>77</v>
      </c>
      <c r="C39" s="3" t="s">
        <v>78</v>
      </c>
      <c r="D39" s="28">
        <v>167984.66</v>
      </c>
      <c r="E39" s="28">
        <v>0</v>
      </c>
      <c r="F39" s="28">
        <v>0</v>
      </c>
      <c r="G39" s="28">
        <v>0</v>
      </c>
      <c r="H39" s="28">
        <v>167984.66</v>
      </c>
      <c r="I39" s="29">
        <v>0</v>
      </c>
    </row>
    <row r="40" spans="1:9" x14ac:dyDescent="0.25">
      <c r="A40" s="33" t="s">
        <v>5</v>
      </c>
      <c r="B40" s="4" t="s">
        <v>79</v>
      </c>
      <c r="C40" s="3" t="s">
        <v>80</v>
      </c>
      <c r="D40" s="28">
        <v>167984.66</v>
      </c>
      <c r="E40" s="28">
        <v>0</v>
      </c>
      <c r="F40" s="28">
        <v>0</v>
      </c>
      <c r="G40" s="28">
        <v>0</v>
      </c>
      <c r="H40" s="28">
        <v>167984.66</v>
      </c>
      <c r="I40" s="29">
        <v>0</v>
      </c>
    </row>
    <row r="41" spans="1:9" x14ac:dyDescent="0.25">
      <c r="A41" s="33" t="s">
        <v>5</v>
      </c>
      <c r="B41" s="4" t="s">
        <v>81</v>
      </c>
      <c r="C41" s="3" t="s">
        <v>82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v>0</v>
      </c>
    </row>
    <row r="42" spans="1:9" x14ac:dyDescent="0.25">
      <c r="A42" s="33" t="s">
        <v>5</v>
      </c>
      <c r="B42" s="4" t="s">
        <v>83</v>
      </c>
      <c r="C42" s="3" t="s">
        <v>80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v>0</v>
      </c>
    </row>
    <row r="43" spans="1:9" x14ac:dyDescent="0.25">
      <c r="A43" s="33" t="s">
        <v>5</v>
      </c>
      <c r="B43" s="4" t="s">
        <v>84</v>
      </c>
      <c r="C43" s="3" t="s">
        <v>85</v>
      </c>
      <c r="D43" s="28">
        <v>129992.15</v>
      </c>
      <c r="E43" s="28">
        <v>0</v>
      </c>
      <c r="F43" s="28">
        <v>0</v>
      </c>
      <c r="G43" s="28">
        <v>0</v>
      </c>
      <c r="H43" s="28">
        <v>129992.15</v>
      </c>
      <c r="I43" s="29">
        <v>0</v>
      </c>
    </row>
    <row r="44" spans="1:9" x14ac:dyDescent="0.25">
      <c r="A44" s="33" t="s">
        <v>5</v>
      </c>
      <c r="B44" s="4" t="s">
        <v>86</v>
      </c>
      <c r="C44" s="3" t="s">
        <v>80</v>
      </c>
      <c r="D44" s="28">
        <v>116741.4</v>
      </c>
      <c r="E44" s="28">
        <v>0</v>
      </c>
      <c r="F44" s="28">
        <v>0</v>
      </c>
      <c r="G44" s="28">
        <v>0</v>
      </c>
      <c r="H44" s="28">
        <v>116741.4</v>
      </c>
      <c r="I44" s="29">
        <v>0</v>
      </c>
    </row>
    <row r="45" spans="1:9" x14ac:dyDescent="0.25">
      <c r="A45" s="33" t="s">
        <v>5</v>
      </c>
      <c r="B45" s="4" t="s">
        <v>87</v>
      </c>
      <c r="C45" s="3" t="s">
        <v>88</v>
      </c>
      <c r="D45" s="28">
        <v>13250.75</v>
      </c>
      <c r="E45" s="28">
        <v>0</v>
      </c>
      <c r="F45" s="28">
        <v>0</v>
      </c>
      <c r="G45" s="28">
        <v>0</v>
      </c>
      <c r="H45" s="28">
        <v>13250.75</v>
      </c>
      <c r="I45" s="29">
        <v>0</v>
      </c>
    </row>
    <row r="46" spans="1:9" x14ac:dyDescent="0.25">
      <c r="A46" s="33" t="s">
        <v>5</v>
      </c>
      <c r="B46" s="4" t="s">
        <v>89</v>
      </c>
      <c r="C46" s="3" t="s">
        <v>90</v>
      </c>
      <c r="D46" s="28">
        <v>125254.92</v>
      </c>
      <c r="E46" s="28">
        <v>0</v>
      </c>
      <c r="F46" s="28">
        <v>0</v>
      </c>
      <c r="G46" s="28">
        <v>0</v>
      </c>
      <c r="H46" s="28">
        <v>125254.92</v>
      </c>
      <c r="I46" s="29">
        <v>0</v>
      </c>
    </row>
    <row r="47" spans="1:9" x14ac:dyDescent="0.25">
      <c r="A47" s="33" t="s">
        <v>5</v>
      </c>
      <c r="B47" s="4" t="s">
        <v>91</v>
      </c>
      <c r="C47" s="3" t="s">
        <v>73</v>
      </c>
      <c r="D47" s="28">
        <v>125254.92</v>
      </c>
      <c r="E47" s="28">
        <v>0</v>
      </c>
      <c r="F47" s="28">
        <v>0</v>
      </c>
      <c r="G47" s="28">
        <v>0</v>
      </c>
      <c r="H47" s="28">
        <v>125254.92</v>
      </c>
      <c r="I47" s="29">
        <v>0</v>
      </c>
    </row>
    <row r="48" spans="1:9" x14ac:dyDescent="0.25">
      <c r="A48" s="33" t="s">
        <v>5</v>
      </c>
      <c r="B48" s="4" t="s">
        <v>92</v>
      </c>
      <c r="C48" s="3" t="s">
        <v>93</v>
      </c>
      <c r="D48" s="28">
        <v>116608.63</v>
      </c>
      <c r="E48" s="28">
        <v>0</v>
      </c>
      <c r="F48" s="28">
        <v>0</v>
      </c>
      <c r="G48" s="28">
        <v>145611.68</v>
      </c>
      <c r="H48" s="28">
        <v>-29003.05</v>
      </c>
      <c r="I48" s="29">
        <v>0</v>
      </c>
    </row>
    <row r="49" spans="1:9" x14ac:dyDescent="0.25">
      <c r="A49" s="33" t="s">
        <v>5</v>
      </c>
      <c r="B49" s="4" t="s">
        <v>94</v>
      </c>
      <c r="C49" s="3" t="s">
        <v>95</v>
      </c>
      <c r="D49" s="28">
        <v>116608.63</v>
      </c>
      <c r="E49" s="28">
        <v>0</v>
      </c>
      <c r="F49" s="28">
        <v>0</v>
      </c>
      <c r="G49" s="28">
        <v>145611.68</v>
      </c>
      <c r="H49" s="28">
        <v>-29003.05</v>
      </c>
      <c r="I49" s="29">
        <v>0</v>
      </c>
    </row>
    <row r="50" spans="1:9" x14ac:dyDescent="0.25">
      <c r="A50" s="33" t="s">
        <v>5</v>
      </c>
      <c r="B50" s="4" t="s">
        <v>96</v>
      </c>
      <c r="C50" s="3" t="s">
        <v>97</v>
      </c>
      <c r="D50" s="28">
        <v>0</v>
      </c>
      <c r="E50" s="28">
        <v>0</v>
      </c>
      <c r="F50" s="28">
        <v>825238.39</v>
      </c>
      <c r="G50" s="28">
        <v>825238.39</v>
      </c>
      <c r="H50" s="28">
        <v>0</v>
      </c>
      <c r="I50" s="29">
        <v>0</v>
      </c>
    </row>
    <row r="51" spans="1:9" x14ac:dyDescent="0.25">
      <c r="A51" s="33" t="s">
        <v>5</v>
      </c>
      <c r="B51" s="4" t="s">
        <v>98</v>
      </c>
      <c r="C51" s="58" t="s">
        <v>99</v>
      </c>
      <c r="D51" s="28">
        <v>0</v>
      </c>
      <c r="E51" s="28">
        <v>0</v>
      </c>
      <c r="F51" s="28">
        <v>825238.39</v>
      </c>
      <c r="G51" s="28">
        <v>825238.39</v>
      </c>
      <c r="H51" s="28">
        <v>0</v>
      </c>
      <c r="I51" s="29">
        <v>0</v>
      </c>
    </row>
    <row r="52" spans="1:9" x14ac:dyDescent="0.25">
      <c r="A52" s="33" t="s">
        <v>5</v>
      </c>
      <c r="B52" s="4" t="s">
        <v>743</v>
      </c>
      <c r="C52" s="58" t="s">
        <v>744</v>
      </c>
      <c r="D52" s="28">
        <v>22721100.640000001</v>
      </c>
      <c r="E52" s="28">
        <v>0</v>
      </c>
      <c r="F52" s="28">
        <v>43313495.240000002</v>
      </c>
      <c r="G52" s="28">
        <v>22721100.640000001</v>
      </c>
      <c r="H52" s="28">
        <v>43313495.240000002</v>
      </c>
      <c r="I52" s="29">
        <v>0</v>
      </c>
    </row>
    <row r="53" spans="1:9" x14ac:dyDescent="0.25">
      <c r="A53" s="33" t="s">
        <v>5</v>
      </c>
      <c r="B53" s="4" t="s">
        <v>100</v>
      </c>
      <c r="C53" s="58" t="s">
        <v>101</v>
      </c>
      <c r="D53" s="28">
        <v>180263603.78</v>
      </c>
      <c r="E53" s="28">
        <v>0</v>
      </c>
      <c r="F53" s="28">
        <v>0</v>
      </c>
      <c r="G53" s="28">
        <v>33633812.969999999</v>
      </c>
      <c r="H53" s="28">
        <v>146629790.81</v>
      </c>
      <c r="I53" s="29">
        <v>0</v>
      </c>
    </row>
    <row r="54" spans="1:9" x14ac:dyDescent="0.25">
      <c r="A54" s="33" t="s">
        <v>5</v>
      </c>
      <c r="B54" s="4" t="s">
        <v>102</v>
      </c>
      <c r="C54" s="58" t="s">
        <v>103</v>
      </c>
      <c r="D54" s="28">
        <v>180263603.78</v>
      </c>
      <c r="E54" s="28">
        <v>0</v>
      </c>
      <c r="F54" s="28">
        <v>0</v>
      </c>
      <c r="G54" s="28">
        <v>33633812.969999999</v>
      </c>
      <c r="H54" s="28">
        <v>146629790.81</v>
      </c>
      <c r="I54" s="29">
        <v>0</v>
      </c>
    </row>
    <row r="55" spans="1:9" x14ac:dyDescent="0.25">
      <c r="A55" s="33" t="s">
        <v>104</v>
      </c>
      <c r="B55" s="4" t="s">
        <v>105</v>
      </c>
      <c r="C55" s="3" t="s">
        <v>106</v>
      </c>
      <c r="D55" s="28">
        <v>0</v>
      </c>
      <c r="E55" s="28">
        <v>2275668016.5300002</v>
      </c>
      <c r="F55" s="28">
        <v>0</v>
      </c>
      <c r="G55" s="28">
        <v>0</v>
      </c>
      <c r="H55" s="28">
        <v>0</v>
      </c>
      <c r="I55" s="29">
        <v>2275668016.5300002</v>
      </c>
    </row>
    <row r="56" spans="1:9" x14ac:dyDescent="0.25">
      <c r="A56" s="33" t="s">
        <v>104</v>
      </c>
      <c r="B56" s="4" t="s">
        <v>107</v>
      </c>
      <c r="C56" s="3" t="s">
        <v>108</v>
      </c>
      <c r="D56" s="28">
        <v>0</v>
      </c>
      <c r="E56" s="28">
        <v>2275668016.5300002</v>
      </c>
      <c r="F56" s="28">
        <v>0</v>
      </c>
      <c r="G56" s="28">
        <v>0</v>
      </c>
      <c r="H56" s="28">
        <v>0</v>
      </c>
      <c r="I56" s="29">
        <v>2275668016.5300002</v>
      </c>
    </row>
    <row r="57" spans="1:9" x14ac:dyDescent="0.25">
      <c r="A57" s="33" t="s">
        <v>5</v>
      </c>
      <c r="B57" s="4" t="s">
        <v>109</v>
      </c>
      <c r="C57" s="3" t="s">
        <v>110</v>
      </c>
      <c r="D57" s="28">
        <v>6608300195.9799995</v>
      </c>
      <c r="E57" s="28">
        <v>0</v>
      </c>
      <c r="F57" s="28">
        <v>227776747.87</v>
      </c>
      <c r="G57" s="28">
        <v>40223999.299999997</v>
      </c>
      <c r="H57" s="28">
        <v>6795852944.5500002</v>
      </c>
      <c r="I57" s="29">
        <v>0</v>
      </c>
    </row>
    <row r="58" spans="1:9" x14ac:dyDescent="0.25">
      <c r="A58" s="33" t="s">
        <v>5</v>
      </c>
      <c r="B58" s="4" t="s">
        <v>111</v>
      </c>
      <c r="C58" s="3" t="s">
        <v>112</v>
      </c>
      <c r="D58" s="28">
        <v>3032853403.1900001</v>
      </c>
      <c r="E58" s="28">
        <v>0</v>
      </c>
      <c r="F58" s="28">
        <v>168282139.47</v>
      </c>
      <c r="G58" s="28">
        <v>0</v>
      </c>
      <c r="H58" s="28">
        <v>3201135542.6599998</v>
      </c>
      <c r="I58" s="29">
        <v>0</v>
      </c>
    </row>
    <row r="59" spans="1:9" x14ac:dyDescent="0.25">
      <c r="A59" s="33" t="s">
        <v>5</v>
      </c>
      <c r="B59" s="4" t="s">
        <v>113</v>
      </c>
      <c r="C59" s="3" t="s">
        <v>114</v>
      </c>
      <c r="D59" s="28">
        <v>1500000</v>
      </c>
      <c r="E59" s="28">
        <v>0</v>
      </c>
      <c r="F59" s="28">
        <v>0</v>
      </c>
      <c r="G59" s="28">
        <v>0</v>
      </c>
      <c r="H59" s="28">
        <v>1500000</v>
      </c>
      <c r="I59" s="29">
        <v>0</v>
      </c>
    </row>
    <row r="60" spans="1:9" x14ac:dyDescent="0.25">
      <c r="A60" s="33" t="s">
        <v>5</v>
      </c>
      <c r="B60" s="4" t="s">
        <v>115</v>
      </c>
      <c r="C60" s="3" t="s">
        <v>116</v>
      </c>
      <c r="D60" s="28">
        <v>420414714.5</v>
      </c>
      <c r="E60" s="28">
        <v>0</v>
      </c>
      <c r="F60" s="28">
        <v>0</v>
      </c>
      <c r="G60" s="28">
        <v>0</v>
      </c>
      <c r="H60" s="28">
        <v>420414714.5</v>
      </c>
      <c r="I60" s="29">
        <v>0</v>
      </c>
    </row>
    <row r="61" spans="1:9" x14ac:dyDescent="0.25">
      <c r="A61" s="33" t="s">
        <v>5</v>
      </c>
      <c r="B61" s="4" t="s">
        <v>117</v>
      </c>
      <c r="C61" s="3" t="s">
        <v>118</v>
      </c>
      <c r="D61" s="28">
        <v>362148569.74000001</v>
      </c>
      <c r="E61" s="28">
        <v>0</v>
      </c>
      <c r="F61" s="28">
        <v>168282139.47</v>
      </c>
      <c r="G61" s="28">
        <v>0</v>
      </c>
      <c r="H61" s="28">
        <v>530430709.20999998</v>
      </c>
      <c r="I61" s="29">
        <v>0</v>
      </c>
    </row>
    <row r="62" spans="1:9" x14ac:dyDescent="0.25">
      <c r="A62" s="33" t="s">
        <v>5</v>
      </c>
      <c r="B62" s="4" t="s">
        <v>119</v>
      </c>
      <c r="C62" s="3" t="s">
        <v>120</v>
      </c>
      <c r="D62" s="28">
        <v>362148569.74000001</v>
      </c>
      <c r="E62" s="28">
        <v>0</v>
      </c>
      <c r="F62" s="28">
        <v>168282139.47</v>
      </c>
      <c r="G62" s="28">
        <v>0</v>
      </c>
      <c r="H62" s="28">
        <v>530430709.20999998</v>
      </c>
      <c r="I62" s="29">
        <v>0</v>
      </c>
    </row>
    <row r="63" spans="1:9" x14ac:dyDescent="0.25">
      <c r="A63" s="33" t="s">
        <v>5</v>
      </c>
      <c r="B63" s="4" t="s">
        <v>121</v>
      </c>
      <c r="C63" s="3" t="s">
        <v>122</v>
      </c>
      <c r="D63" s="28">
        <v>2248790118.9499998</v>
      </c>
      <c r="E63" s="28">
        <v>0</v>
      </c>
      <c r="F63" s="28">
        <v>0</v>
      </c>
      <c r="G63" s="28">
        <v>0</v>
      </c>
      <c r="H63" s="28">
        <v>2248790118.9499998</v>
      </c>
      <c r="I63" s="29">
        <v>0</v>
      </c>
    </row>
    <row r="64" spans="1:9" x14ac:dyDescent="0.25">
      <c r="A64" s="33" t="s">
        <v>5</v>
      </c>
      <c r="B64" s="4" t="s">
        <v>123</v>
      </c>
      <c r="C64" s="3" t="s">
        <v>120</v>
      </c>
      <c r="D64" s="28">
        <v>2248592779.75</v>
      </c>
      <c r="E64" s="28">
        <v>0</v>
      </c>
      <c r="F64" s="28">
        <v>0</v>
      </c>
      <c r="G64" s="28">
        <v>0</v>
      </c>
      <c r="H64" s="28">
        <v>2248592779.75</v>
      </c>
      <c r="I64" s="29">
        <v>0</v>
      </c>
    </row>
    <row r="65" spans="1:9" x14ac:dyDescent="0.25">
      <c r="A65" s="33" t="s">
        <v>5</v>
      </c>
      <c r="B65" s="4" t="s">
        <v>124</v>
      </c>
      <c r="C65" s="3" t="s">
        <v>125</v>
      </c>
      <c r="D65" s="28">
        <v>197339.2</v>
      </c>
      <c r="E65" s="28">
        <v>0</v>
      </c>
      <c r="F65" s="28">
        <v>0</v>
      </c>
      <c r="G65" s="28">
        <v>0</v>
      </c>
      <c r="H65" s="28">
        <v>197339.2</v>
      </c>
      <c r="I65" s="29">
        <v>0</v>
      </c>
    </row>
    <row r="66" spans="1:9" x14ac:dyDescent="0.25">
      <c r="A66" s="33" t="s">
        <v>5</v>
      </c>
      <c r="B66" s="4" t="s">
        <v>126</v>
      </c>
      <c r="C66" s="3" t="s">
        <v>127</v>
      </c>
      <c r="D66" s="28">
        <v>3560735600.6799998</v>
      </c>
      <c r="E66" s="28">
        <v>0</v>
      </c>
      <c r="F66" s="28">
        <v>99432405.540000007</v>
      </c>
      <c r="G66" s="28">
        <v>0</v>
      </c>
      <c r="H66" s="28">
        <v>3660168006.2199998</v>
      </c>
      <c r="I66" s="29">
        <v>0</v>
      </c>
    </row>
    <row r="67" spans="1:9" x14ac:dyDescent="0.25">
      <c r="A67" s="33" t="s">
        <v>5</v>
      </c>
      <c r="B67" s="4" t="s">
        <v>128</v>
      </c>
      <c r="C67" s="3" t="s">
        <v>129</v>
      </c>
      <c r="D67" s="28">
        <v>434031035.13</v>
      </c>
      <c r="E67" s="28">
        <v>0</v>
      </c>
      <c r="F67" s="28">
        <v>273261.07</v>
      </c>
      <c r="G67" s="28">
        <v>0</v>
      </c>
      <c r="H67" s="28">
        <v>434304296.19999999</v>
      </c>
      <c r="I67" s="29">
        <v>0</v>
      </c>
    </row>
    <row r="68" spans="1:9" x14ac:dyDescent="0.25">
      <c r="A68" s="33" t="s">
        <v>5</v>
      </c>
      <c r="B68" s="4" t="s">
        <v>130</v>
      </c>
      <c r="C68" s="3" t="s">
        <v>131</v>
      </c>
      <c r="D68" s="28">
        <v>244475087.88</v>
      </c>
      <c r="E68" s="28">
        <v>0</v>
      </c>
      <c r="F68" s="28">
        <v>203035.11</v>
      </c>
      <c r="G68" s="28">
        <v>0</v>
      </c>
      <c r="H68" s="28">
        <v>244678122.99000001</v>
      </c>
      <c r="I68" s="29">
        <v>0</v>
      </c>
    </row>
    <row r="69" spans="1:9" x14ac:dyDescent="0.25">
      <c r="A69" s="33" t="s">
        <v>5</v>
      </c>
      <c r="B69" s="4" t="s">
        <v>132</v>
      </c>
      <c r="C69" s="3" t="s">
        <v>133</v>
      </c>
      <c r="D69" s="28">
        <v>159605335.88999999</v>
      </c>
      <c r="E69" s="28">
        <v>0</v>
      </c>
      <c r="F69" s="28">
        <v>42385.96</v>
      </c>
      <c r="G69" s="28">
        <v>0</v>
      </c>
      <c r="H69" s="28">
        <v>159647721.84999999</v>
      </c>
      <c r="I69" s="29">
        <v>0</v>
      </c>
    </row>
    <row r="70" spans="1:9" x14ac:dyDescent="0.25">
      <c r="A70" s="33" t="s">
        <v>5</v>
      </c>
      <c r="B70" s="4" t="s">
        <v>134</v>
      </c>
      <c r="C70" s="3" t="s">
        <v>135</v>
      </c>
      <c r="D70" s="28">
        <v>29950611.359999999</v>
      </c>
      <c r="E70" s="28">
        <v>0</v>
      </c>
      <c r="F70" s="28">
        <v>27840</v>
      </c>
      <c r="G70" s="28">
        <v>0</v>
      </c>
      <c r="H70" s="28">
        <v>29978451.359999999</v>
      </c>
      <c r="I70" s="29">
        <v>0</v>
      </c>
    </row>
    <row r="71" spans="1:9" x14ac:dyDescent="0.25">
      <c r="A71" s="33" t="s">
        <v>5</v>
      </c>
      <c r="B71" s="4" t="s">
        <v>136</v>
      </c>
      <c r="C71" s="3" t="s">
        <v>137</v>
      </c>
      <c r="D71" s="28">
        <v>10928594.26</v>
      </c>
      <c r="E71" s="28">
        <v>0</v>
      </c>
      <c r="F71" s="28">
        <v>0</v>
      </c>
      <c r="G71" s="28">
        <v>0</v>
      </c>
      <c r="H71" s="28">
        <v>10928594.26</v>
      </c>
      <c r="I71" s="29">
        <v>0</v>
      </c>
    </row>
    <row r="72" spans="1:9" x14ac:dyDescent="0.25">
      <c r="A72" s="33" t="s">
        <v>5</v>
      </c>
      <c r="B72" s="4" t="s">
        <v>138</v>
      </c>
      <c r="C72" s="3" t="s">
        <v>139</v>
      </c>
      <c r="D72" s="28">
        <v>2791276.72</v>
      </c>
      <c r="E72" s="28">
        <v>0</v>
      </c>
      <c r="F72" s="28">
        <v>0</v>
      </c>
      <c r="G72" s="28">
        <v>0</v>
      </c>
      <c r="H72" s="28">
        <v>2791276.72</v>
      </c>
      <c r="I72" s="29">
        <v>0</v>
      </c>
    </row>
    <row r="73" spans="1:9" x14ac:dyDescent="0.25">
      <c r="A73" s="33" t="s">
        <v>5</v>
      </c>
      <c r="B73" s="4" t="s">
        <v>140</v>
      </c>
      <c r="C73" s="3" t="s">
        <v>141</v>
      </c>
      <c r="D73" s="28">
        <v>121531.75</v>
      </c>
      <c r="E73" s="28">
        <v>0</v>
      </c>
      <c r="F73" s="28">
        <v>0</v>
      </c>
      <c r="G73" s="28">
        <v>0</v>
      </c>
      <c r="H73" s="28">
        <v>121531.75</v>
      </c>
      <c r="I73" s="29">
        <v>0</v>
      </c>
    </row>
    <row r="74" spans="1:9" x14ac:dyDescent="0.25">
      <c r="A74" s="33" t="s">
        <v>5</v>
      </c>
      <c r="B74" s="4" t="s">
        <v>142</v>
      </c>
      <c r="C74" s="3" t="s">
        <v>143</v>
      </c>
      <c r="D74" s="28">
        <v>4749218.05</v>
      </c>
      <c r="E74" s="28">
        <v>0</v>
      </c>
      <c r="F74" s="28">
        <v>0</v>
      </c>
      <c r="G74" s="28">
        <v>0</v>
      </c>
      <c r="H74" s="28">
        <v>4749218.05</v>
      </c>
      <c r="I74" s="29">
        <v>0</v>
      </c>
    </row>
    <row r="75" spans="1:9" x14ac:dyDescent="0.25">
      <c r="A75" s="33" t="s">
        <v>5</v>
      </c>
      <c r="B75" s="4" t="s">
        <v>144</v>
      </c>
      <c r="C75" s="3" t="s">
        <v>145</v>
      </c>
      <c r="D75" s="28">
        <v>3266567.74</v>
      </c>
      <c r="E75" s="28">
        <v>0</v>
      </c>
      <c r="F75" s="28">
        <v>0</v>
      </c>
      <c r="G75" s="28">
        <v>0</v>
      </c>
      <c r="H75" s="28">
        <v>3266567.74</v>
      </c>
      <c r="I75" s="29">
        <v>0</v>
      </c>
    </row>
    <row r="76" spans="1:9" x14ac:dyDescent="0.25">
      <c r="A76" s="33" t="s">
        <v>5</v>
      </c>
      <c r="B76" s="4" t="s">
        <v>146</v>
      </c>
      <c r="C76" s="3" t="s">
        <v>147</v>
      </c>
      <c r="D76" s="28">
        <v>2616077965.3299999</v>
      </c>
      <c r="E76" s="28">
        <v>0</v>
      </c>
      <c r="F76" s="28">
        <v>98447861.969999999</v>
      </c>
      <c r="G76" s="28">
        <v>0</v>
      </c>
      <c r="H76" s="28">
        <v>2714525827.3000002</v>
      </c>
      <c r="I76" s="29">
        <v>0</v>
      </c>
    </row>
    <row r="77" spans="1:9" x14ac:dyDescent="0.25">
      <c r="A77" s="33" t="s">
        <v>5</v>
      </c>
      <c r="B77" s="4" t="s">
        <v>148</v>
      </c>
      <c r="C77" s="3" t="s">
        <v>149</v>
      </c>
      <c r="D77" s="28">
        <v>2428092934.3899999</v>
      </c>
      <c r="E77" s="28">
        <v>0</v>
      </c>
      <c r="F77" s="28">
        <v>98239862.090000004</v>
      </c>
      <c r="G77" s="28">
        <v>0</v>
      </c>
      <c r="H77" s="28">
        <v>2526332796.48</v>
      </c>
      <c r="I77" s="29">
        <v>0</v>
      </c>
    </row>
    <row r="78" spans="1:9" x14ac:dyDescent="0.25">
      <c r="A78" s="33" t="s">
        <v>5</v>
      </c>
      <c r="B78" s="4" t="s">
        <v>150</v>
      </c>
      <c r="C78" s="3" t="s">
        <v>151</v>
      </c>
      <c r="D78" s="28">
        <v>187985030.94</v>
      </c>
      <c r="E78" s="28">
        <v>0</v>
      </c>
      <c r="F78" s="28">
        <v>207999.88</v>
      </c>
      <c r="G78" s="28">
        <v>0</v>
      </c>
      <c r="H78" s="28">
        <v>188193030.81999999</v>
      </c>
      <c r="I78" s="29">
        <v>0</v>
      </c>
    </row>
    <row r="79" spans="1:9" x14ac:dyDescent="0.25">
      <c r="A79" s="33" t="s">
        <v>5</v>
      </c>
      <c r="B79" s="4" t="s">
        <v>152</v>
      </c>
      <c r="C79" s="3" t="s">
        <v>153</v>
      </c>
      <c r="D79" s="28">
        <v>458711590.89999998</v>
      </c>
      <c r="E79" s="28">
        <v>0</v>
      </c>
      <c r="F79" s="28">
        <v>700000</v>
      </c>
      <c r="G79" s="28">
        <v>0</v>
      </c>
      <c r="H79" s="28">
        <v>459411590.89999998</v>
      </c>
      <c r="I79" s="29">
        <v>0</v>
      </c>
    </row>
    <row r="80" spans="1:9" x14ac:dyDescent="0.25">
      <c r="A80" s="33" t="s">
        <v>5</v>
      </c>
      <c r="B80" s="4" t="s">
        <v>154</v>
      </c>
      <c r="C80" s="3" t="s">
        <v>155</v>
      </c>
      <c r="D80" s="28">
        <v>369241990.91000003</v>
      </c>
      <c r="E80" s="28">
        <v>0</v>
      </c>
      <c r="F80" s="28">
        <v>700000</v>
      </c>
      <c r="G80" s="28">
        <v>0</v>
      </c>
      <c r="H80" s="28">
        <v>369941990.91000003</v>
      </c>
      <c r="I80" s="29">
        <v>0</v>
      </c>
    </row>
    <row r="81" spans="1:9" x14ac:dyDescent="0.25">
      <c r="A81" s="33" t="s">
        <v>5</v>
      </c>
      <c r="B81" s="4" t="s">
        <v>156</v>
      </c>
      <c r="C81" s="3" t="s">
        <v>157</v>
      </c>
      <c r="D81" s="28">
        <v>189599.99</v>
      </c>
      <c r="E81" s="28">
        <v>0</v>
      </c>
      <c r="F81" s="28">
        <v>0</v>
      </c>
      <c r="G81" s="28">
        <v>0</v>
      </c>
      <c r="H81" s="28">
        <v>189599.99</v>
      </c>
      <c r="I81" s="29">
        <v>0</v>
      </c>
    </row>
    <row r="82" spans="1:9" x14ac:dyDescent="0.25">
      <c r="A82" s="33" t="s">
        <v>5</v>
      </c>
      <c r="B82" s="4" t="s">
        <v>158</v>
      </c>
      <c r="C82" s="3" t="s">
        <v>159</v>
      </c>
      <c r="D82" s="28">
        <v>89280000</v>
      </c>
      <c r="E82" s="28">
        <v>0</v>
      </c>
      <c r="F82" s="28">
        <v>0</v>
      </c>
      <c r="G82" s="28">
        <v>0</v>
      </c>
      <c r="H82" s="28">
        <v>89280000</v>
      </c>
      <c r="I82" s="29">
        <v>0</v>
      </c>
    </row>
    <row r="83" spans="1:9" x14ac:dyDescent="0.25">
      <c r="A83" s="33" t="s">
        <v>5</v>
      </c>
      <c r="B83" s="4" t="s">
        <v>160</v>
      </c>
      <c r="C83" s="3" t="s">
        <v>161</v>
      </c>
      <c r="D83" s="28">
        <v>85605.16</v>
      </c>
      <c r="E83" s="28">
        <v>0</v>
      </c>
      <c r="F83" s="28">
        <v>0</v>
      </c>
      <c r="G83" s="28">
        <v>0</v>
      </c>
      <c r="H83" s="28">
        <v>85605.16</v>
      </c>
      <c r="I83" s="29">
        <v>0</v>
      </c>
    </row>
    <row r="84" spans="1:9" x14ac:dyDescent="0.25">
      <c r="A84" s="33" t="s">
        <v>5</v>
      </c>
      <c r="B84" s="4" t="s">
        <v>162</v>
      </c>
      <c r="C84" s="3" t="s">
        <v>163</v>
      </c>
      <c r="D84" s="28">
        <v>40900134.899999999</v>
      </c>
      <c r="E84" s="28">
        <v>0</v>
      </c>
      <c r="F84" s="28">
        <v>11282.5</v>
      </c>
      <c r="G84" s="28">
        <v>0</v>
      </c>
      <c r="H84" s="28">
        <v>40911417.399999999</v>
      </c>
      <c r="I84" s="29">
        <v>0</v>
      </c>
    </row>
    <row r="85" spans="1:9" x14ac:dyDescent="0.25">
      <c r="A85" s="33" t="s">
        <v>5</v>
      </c>
      <c r="B85" s="4" t="s">
        <v>164</v>
      </c>
      <c r="C85" s="3" t="s">
        <v>165</v>
      </c>
      <c r="D85" s="28">
        <v>8720649.6300000008</v>
      </c>
      <c r="E85" s="28">
        <v>0</v>
      </c>
      <c r="F85" s="28">
        <v>0</v>
      </c>
      <c r="G85" s="28">
        <v>0</v>
      </c>
      <c r="H85" s="28">
        <v>8720649.6300000008</v>
      </c>
      <c r="I85" s="29">
        <v>0</v>
      </c>
    </row>
    <row r="86" spans="1:9" x14ac:dyDescent="0.25">
      <c r="A86" s="33" t="s">
        <v>5</v>
      </c>
      <c r="B86" s="4" t="s">
        <v>166</v>
      </c>
      <c r="C86" s="3" t="s">
        <v>167</v>
      </c>
      <c r="D86" s="28">
        <v>9611368.5899999999</v>
      </c>
      <c r="E86" s="28">
        <v>0</v>
      </c>
      <c r="F86" s="28">
        <v>0</v>
      </c>
      <c r="G86" s="28">
        <v>0</v>
      </c>
      <c r="H86" s="28">
        <v>9611368.5899999999</v>
      </c>
      <c r="I86" s="29">
        <v>0</v>
      </c>
    </row>
    <row r="87" spans="1:9" x14ac:dyDescent="0.25">
      <c r="A87" s="33" t="s">
        <v>5</v>
      </c>
      <c r="B87" s="4" t="s">
        <v>168</v>
      </c>
      <c r="C87" s="3" t="s">
        <v>169</v>
      </c>
      <c r="D87" s="28">
        <v>448962.36</v>
      </c>
      <c r="E87" s="28">
        <v>0</v>
      </c>
      <c r="F87" s="28">
        <v>0</v>
      </c>
      <c r="G87" s="28">
        <v>0</v>
      </c>
      <c r="H87" s="28">
        <v>448962.36</v>
      </c>
      <c r="I87" s="29">
        <v>0</v>
      </c>
    </row>
    <row r="88" spans="1:9" x14ac:dyDescent="0.25">
      <c r="A88" s="33" t="s">
        <v>5</v>
      </c>
      <c r="B88" s="4" t="s">
        <v>170</v>
      </c>
      <c r="C88" s="3" t="s">
        <v>171</v>
      </c>
      <c r="D88" s="28">
        <v>87693.2</v>
      </c>
      <c r="E88" s="28">
        <v>0</v>
      </c>
      <c r="F88" s="28">
        <v>0</v>
      </c>
      <c r="G88" s="28">
        <v>0</v>
      </c>
      <c r="H88" s="28">
        <v>87693.2</v>
      </c>
      <c r="I88" s="29">
        <v>0</v>
      </c>
    </row>
    <row r="89" spans="1:9" x14ac:dyDescent="0.25">
      <c r="A89" s="33" t="s">
        <v>5</v>
      </c>
      <c r="B89" s="4" t="s">
        <v>172</v>
      </c>
      <c r="C89" s="3" t="s">
        <v>173</v>
      </c>
      <c r="D89" s="28">
        <v>9565863.0999999996</v>
      </c>
      <c r="E89" s="28">
        <v>0</v>
      </c>
      <c r="F89" s="28">
        <v>11282.5</v>
      </c>
      <c r="G89" s="28">
        <v>0</v>
      </c>
      <c r="H89" s="28">
        <v>9577145.5999999996</v>
      </c>
      <c r="I89" s="29">
        <v>0</v>
      </c>
    </row>
    <row r="90" spans="1:9" x14ac:dyDescent="0.25">
      <c r="A90" s="33" t="s">
        <v>5</v>
      </c>
      <c r="B90" s="4" t="s">
        <v>174</v>
      </c>
      <c r="C90" s="3" t="s">
        <v>175</v>
      </c>
      <c r="D90" s="28">
        <v>5779090.3200000003</v>
      </c>
      <c r="E90" s="28">
        <v>0</v>
      </c>
      <c r="F90" s="28">
        <v>0</v>
      </c>
      <c r="G90" s="28">
        <v>0</v>
      </c>
      <c r="H90" s="28">
        <v>5779090.3200000003</v>
      </c>
      <c r="I90" s="29">
        <v>0</v>
      </c>
    </row>
    <row r="91" spans="1:9" x14ac:dyDescent="0.25">
      <c r="A91" s="33" t="s">
        <v>5</v>
      </c>
      <c r="B91" s="4" t="s">
        <v>176</v>
      </c>
      <c r="C91" s="3" t="s">
        <v>177</v>
      </c>
      <c r="D91" s="28">
        <v>4530392.09</v>
      </c>
      <c r="E91" s="28">
        <v>0</v>
      </c>
      <c r="F91" s="28">
        <v>0</v>
      </c>
      <c r="G91" s="28">
        <v>0</v>
      </c>
      <c r="H91" s="28">
        <v>4530392.09</v>
      </c>
      <c r="I91" s="29">
        <v>0</v>
      </c>
    </row>
    <row r="92" spans="1:9" x14ac:dyDescent="0.25">
      <c r="A92" s="33" t="s">
        <v>5</v>
      </c>
      <c r="B92" s="4" t="s">
        <v>178</v>
      </c>
      <c r="C92" s="3" t="s">
        <v>179</v>
      </c>
      <c r="D92" s="28">
        <v>2156115.61</v>
      </c>
      <c r="E92" s="28">
        <v>0</v>
      </c>
      <c r="F92" s="28">
        <v>0</v>
      </c>
      <c r="G92" s="28">
        <v>0</v>
      </c>
      <c r="H92" s="28">
        <v>2156115.61</v>
      </c>
      <c r="I92" s="29">
        <v>0</v>
      </c>
    </row>
    <row r="93" spans="1:9" x14ac:dyDescent="0.25">
      <c r="A93" s="33" t="s">
        <v>5</v>
      </c>
      <c r="B93" s="4" t="s">
        <v>180</v>
      </c>
      <c r="C93" s="3" t="s">
        <v>181</v>
      </c>
      <c r="D93" s="28">
        <v>675</v>
      </c>
      <c r="E93" s="28">
        <v>0</v>
      </c>
      <c r="F93" s="28">
        <v>0</v>
      </c>
      <c r="G93" s="28">
        <v>0</v>
      </c>
      <c r="H93" s="28">
        <v>675</v>
      </c>
      <c r="I93" s="29">
        <v>0</v>
      </c>
    </row>
    <row r="94" spans="1:9" x14ac:dyDescent="0.25">
      <c r="A94" s="33" t="s">
        <v>5</v>
      </c>
      <c r="B94" s="4" t="s">
        <v>182</v>
      </c>
      <c r="C94" s="3" t="s">
        <v>183</v>
      </c>
      <c r="D94" s="28">
        <v>675</v>
      </c>
      <c r="E94" s="28">
        <v>0</v>
      </c>
      <c r="F94" s="28">
        <v>0</v>
      </c>
      <c r="G94" s="28">
        <v>0</v>
      </c>
      <c r="H94" s="28">
        <v>675</v>
      </c>
      <c r="I94" s="29">
        <v>0</v>
      </c>
    </row>
    <row r="95" spans="1:9" x14ac:dyDescent="0.25">
      <c r="A95" s="33" t="s">
        <v>5</v>
      </c>
      <c r="B95" s="4" t="s">
        <v>184</v>
      </c>
      <c r="C95" s="3" t="s">
        <v>185</v>
      </c>
      <c r="D95" s="28">
        <v>974881.32</v>
      </c>
      <c r="E95" s="28">
        <v>0</v>
      </c>
      <c r="F95" s="28">
        <v>286202.15999999997</v>
      </c>
      <c r="G95" s="28">
        <v>0</v>
      </c>
      <c r="H95" s="28">
        <v>1261083.48</v>
      </c>
      <c r="I95" s="29">
        <v>0</v>
      </c>
    </row>
    <row r="96" spans="1:9" x14ac:dyDescent="0.25">
      <c r="A96" s="33" t="s">
        <v>5</v>
      </c>
      <c r="B96" s="4" t="s">
        <v>186</v>
      </c>
      <c r="C96" s="3" t="s">
        <v>187</v>
      </c>
      <c r="D96" s="28">
        <v>974881.32</v>
      </c>
      <c r="E96" s="28">
        <v>0</v>
      </c>
      <c r="F96" s="28">
        <v>286202.15999999997</v>
      </c>
      <c r="G96" s="28">
        <v>0</v>
      </c>
      <c r="H96" s="28">
        <v>1261083.48</v>
      </c>
      <c r="I96" s="29">
        <v>0</v>
      </c>
    </row>
    <row r="97" spans="1:9" x14ac:dyDescent="0.25">
      <c r="A97" s="33" t="s">
        <v>104</v>
      </c>
      <c r="B97" s="4" t="s">
        <v>188</v>
      </c>
      <c r="C97" s="3" t="s">
        <v>189</v>
      </c>
      <c r="D97" s="28">
        <v>0</v>
      </c>
      <c r="E97" s="28">
        <v>-13736310.789999999</v>
      </c>
      <c r="F97" s="28">
        <v>-40223999.299999997</v>
      </c>
      <c r="G97" s="28">
        <v>40223999.299999997</v>
      </c>
      <c r="H97" s="28">
        <v>0</v>
      </c>
      <c r="I97" s="29">
        <v>66711687.810000002</v>
      </c>
    </row>
    <row r="98" spans="1:9" x14ac:dyDescent="0.25">
      <c r="A98" s="33" t="s">
        <v>104</v>
      </c>
      <c r="B98" s="4" t="s">
        <v>190</v>
      </c>
      <c r="C98" s="58" t="s">
        <v>191</v>
      </c>
      <c r="D98" s="28">
        <v>0</v>
      </c>
      <c r="E98" s="28">
        <v>-13736310.789999999</v>
      </c>
      <c r="F98" s="28">
        <v>-40223999.299999997</v>
      </c>
      <c r="G98" s="28">
        <v>40223999.299999997</v>
      </c>
      <c r="H98" s="28">
        <v>0</v>
      </c>
      <c r="I98" s="29">
        <v>66711687.810000002</v>
      </c>
    </row>
    <row r="99" spans="1:9" x14ac:dyDescent="0.25">
      <c r="A99" s="33" t="s">
        <v>104</v>
      </c>
      <c r="B99" s="4" t="s">
        <v>192</v>
      </c>
      <c r="C99" s="58" t="s">
        <v>193</v>
      </c>
      <c r="D99" s="28">
        <v>0</v>
      </c>
      <c r="E99" s="28">
        <v>961521859.78999996</v>
      </c>
      <c r="F99" s="28">
        <v>2816249524.5300002</v>
      </c>
      <c r="G99" s="28">
        <v>3886519860.3600001</v>
      </c>
      <c r="H99" s="28">
        <v>0</v>
      </c>
      <c r="I99" s="29">
        <v>2031792195.6199999</v>
      </c>
    </row>
    <row r="100" spans="1:9" x14ac:dyDescent="0.25">
      <c r="A100" s="33" t="s">
        <v>104</v>
      </c>
      <c r="B100" s="4" t="s">
        <v>194</v>
      </c>
      <c r="C100" s="58" t="s">
        <v>195</v>
      </c>
      <c r="D100" s="28">
        <v>0</v>
      </c>
      <c r="E100" s="28">
        <v>961521859.78999996</v>
      </c>
      <c r="F100" s="28">
        <v>2816249524.5300002</v>
      </c>
      <c r="G100" s="28">
        <v>3886519860.3600001</v>
      </c>
      <c r="H100" s="28">
        <v>0</v>
      </c>
      <c r="I100" s="29">
        <v>2031792195.6199999</v>
      </c>
    </row>
    <row r="101" spans="1:9" x14ac:dyDescent="0.25">
      <c r="A101" s="33" t="s">
        <v>104</v>
      </c>
      <c r="B101" s="4" t="s">
        <v>196</v>
      </c>
      <c r="C101" s="58" t="s">
        <v>197</v>
      </c>
      <c r="D101" s="28">
        <v>0</v>
      </c>
      <c r="E101" s="28">
        <v>938800759.14999998</v>
      </c>
      <c r="F101" s="28">
        <v>2793528423.8899999</v>
      </c>
      <c r="G101" s="28">
        <v>3843206365.1199999</v>
      </c>
      <c r="H101" s="28">
        <v>0</v>
      </c>
      <c r="I101" s="29">
        <v>1988478700.3800001</v>
      </c>
    </row>
    <row r="102" spans="1:9" x14ac:dyDescent="0.25">
      <c r="A102" s="33" t="s">
        <v>104</v>
      </c>
      <c r="B102" s="4" t="s">
        <v>198</v>
      </c>
      <c r="C102" s="58" t="s">
        <v>199</v>
      </c>
      <c r="D102" s="28">
        <v>0</v>
      </c>
      <c r="E102" s="28">
        <v>250091507.5</v>
      </c>
      <c r="F102" s="28">
        <v>1467824996.78</v>
      </c>
      <c r="G102" s="28">
        <v>1668505192.28</v>
      </c>
      <c r="H102" s="28">
        <v>0</v>
      </c>
      <c r="I102" s="29">
        <v>450771703</v>
      </c>
    </row>
    <row r="103" spans="1:9" x14ac:dyDescent="0.25">
      <c r="A103" s="33" t="s">
        <v>104</v>
      </c>
      <c r="B103" s="4" t="s">
        <v>200</v>
      </c>
      <c r="C103" s="58" t="s">
        <v>201</v>
      </c>
      <c r="D103" s="28">
        <v>0</v>
      </c>
      <c r="E103" s="28">
        <v>61534181.409999996</v>
      </c>
      <c r="F103" s="28">
        <v>846032960</v>
      </c>
      <c r="G103" s="28">
        <v>861389630.58000004</v>
      </c>
      <c r="H103" s="28">
        <v>0</v>
      </c>
      <c r="I103" s="29">
        <v>76890851.989999995</v>
      </c>
    </row>
    <row r="104" spans="1:9" x14ac:dyDescent="0.25">
      <c r="A104" s="33" t="s">
        <v>104</v>
      </c>
      <c r="B104" s="4" t="s">
        <v>202</v>
      </c>
      <c r="C104" s="58" t="s">
        <v>203</v>
      </c>
      <c r="D104" s="28">
        <v>0</v>
      </c>
      <c r="E104" s="28">
        <v>3811796.24</v>
      </c>
      <c r="F104" s="28">
        <v>0</v>
      </c>
      <c r="G104" s="28">
        <v>0</v>
      </c>
      <c r="H104" s="28">
        <v>0</v>
      </c>
      <c r="I104" s="29">
        <v>3811796.24</v>
      </c>
    </row>
    <row r="105" spans="1:9" x14ac:dyDescent="0.25">
      <c r="A105" s="33" t="s">
        <v>104</v>
      </c>
      <c r="B105" s="4" t="s">
        <v>204</v>
      </c>
      <c r="C105" s="58" t="s">
        <v>205</v>
      </c>
      <c r="D105" s="28">
        <v>0</v>
      </c>
      <c r="E105" s="28">
        <v>16457339.52</v>
      </c>
      <c r="F105" s="28">
        <v>0</v>
      </c>
      <c r="G105" s="28">
        <v>0</v>
      </c>
      <c r="H105" s="28">
        <v>0</v>
      </c>
      <c r="I105" s="29">
        <v>16457339.52</v>
      </c>
    </row>
    <row r="106" spans="1:9" x14ac:dyDescent="0.25">
      <c r="A106" s="33" t="s">
        <v>104</v>
      </c>
      <c r="B106" s="4" t="s">
        <v>206</v>
      </c>
      <c r="C106" s="3" t="s">
        <v>205</v>
      </c>
      <c r="D106" s="28">
        <v>0</v>
      </c>
      <c r="E106" s="28">
        <v>16457339.52</v>
      </c>
      <c r="F106" s="28">
        <v>0</v>
      </c>
      <c r="G106" s="28">
        <v>0</v>
      </c>
      <c r="H106" s="28">
        <v>0</v>
      </c>
      <c r="I106" s="29">
        <v>16457339.52</v>
      </c>
    </row>
    <row r="107" spans="1:9" x14ac:dyDescent="0.25">
      <c r="A107" s="33" t="s">
        <v>104</v>
      </c>
      <c r="B107" s="4" t="s">
        <v>207</v>
      </c>
      <c r="C107" s="3" t="s">
        <v>208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v>0</v>
      </c>
    </row>
    <row r="108" spans="1:9" x14ac:dyDescent="0.25">
      <c r="A108" s="33" t="s">
        <v>104</v>
      </c>
      <c r="B108" s="4" t="s">
        <v>209</v>
      </c>
      <c r="C108" s="3" t="s">
        <v>210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v>0</v>
      </c>
    </row>
    <row r="109" spans="1:9" x14ac:dyDescent="0.25">
      <c r="A109" s="33" t="s">
        <v>104</v>
      </c>
      <c r="B109" s="4" t="s">
        <v>211</v>
      </c>
      <c r="C109" s="3" t="s">
        <v>212</v>
      </c>
      <c r="D109" s="28">
        <v>0</v>
      </c>
      <c r="E109" s="28">
        <v>13250.78</v>
      </c>
      <c r="F109" s="28">
        <v>763258142.52999997</v>
      </c>
      <c r="G109" s="28">
        <v>763258142.52999997</v>
      </c>
      <c r="H109" s="28">
        <v>0</v>
      </c>
      <c r="I109" s="29">
        <v>13250.78</v>
      </c>
    </row>
    <row r="110" spans="1:9" x14ac:dyDescent="0.25">
      <c r="A110" s="33" t="s">
        <v>104</v>
      </c>
      <c r="B110" s="4" t="s">
        <v>213</v>
      </c>
      <c r="C110" s="3" t="s">
        <v>71</v>
      </c>
      <c r="D110" s="28">
        <v>0</v>
      </c>
      <c r="E110" s="28">
        <v>0</v>
      </c>
      <c r="F110" s="28">
        <v>353973121.05000001</v>
      </c>
      <c r="G110" s="28">
        <v>353973121.05000001</v>
      </c>
      <c r="H110" s="28">
        <v>0</v>
      </c>
      <c r="I110" s="29">
        <v>0</v>
      </c>
    </row>
    <row r="111" spans="1:9" x14ac:dyDescent="0.25">
      <c r="A111" s="33" t="s">
        <v>104</v>
      </c>
      <c r="B111" s="4" t="s">
        <v>214</v>
      </c>
      <c r="C111" s="3" t="s">
        <v>210</v>
      </c>
      <c r="D111" s="28">
        <v>0</v>
      </c>
      <c r="E111" s="28">
        <v>13250.78</v>
      </c>
      <c r="F111" s="28">
        <v>95195477.709999993</v>
      </c>
      <c r="G111" s="28">
        <v>95195477.709999993</v>
      </c>
      <c r="H111" s="28">
        <v>0</v>
      </c>
      <c r="I111" s="29">
        <v>13250.78</v>
      </c>
    </row>
    <row r="112" spans="1:9" x14ac:dyDescent="0.25">
      <c r="A112" s="33" t="s">
        <v>104</v>
      </c>
      <c r="B112" s="4" t="s">
        <v>215</v>
      </c>
      <c r="C112" s="3" t="s">
        <v>216</v>
      </c>
      <c r="D112" s="28">
        <v>0</v>
      </c>
      <c r="E112" s="28">
        <v>0</v>
      </c>
      <c r="F112" s="28">
        <v>183709817.69999999</v>
      </c>
      <c r="G112" s="28">
        <v>183709817.69999999</v>
      </c>
      <c r="H112" s="28">
        <v>0</v>
      </c>
      <c r="I112" s="29">
        <v>0</v>
      </c>
    </row>
    <row r="113" spans="1:9" x14ac:dyDescent="0.25">
      <c r="A113" s="33" t="s">
        <v>104</v>
      </c>
      <c r="B113" s="4" t="s">
        <v>217</v>
      </c>
      <c r="C113" s="3" t="s">
        <v>218</v>
      </c>
      <c r="D113" s="28">
        <v>0</v>
      </c>
      <c r="E113" s="28">
        <v>0</v>
      </c>
      <c r="F113" s="28">
        <v>788804.14</v>
      </c>
      <c r="G113" s="28">
        <v>788804.14</v>
      </c>
      <c r="H113" s="28">
        <v>0</v>
      </c>
      <c r="I113" s="29">
        <v>0</v>
      </c>
    </row>
    <row r="114" spans="1:9" x14ac:dyDescent="0.25">
      <c r="A114" s="33" t="s">
        <v>104</v>
      </c>
      <c r="B114" s="4" t="s">
        <v>219</v>
      </c>
      <c r="C114" s="3" t="s">
        <v>90</v>
      </c>
      <c r="D114" s="28">
        <v>0</v>
      </c>
      <c r="E114" s="28">
        <v>0</v>
      </c>
      <c r="F114" s="28">
        <v>78272794.769999996</v>
      </c>
      <c r="G114" s="28">
        <v>78272794.769999996</v>
      </c>
      <c r="H114" s="28">
        <v>0</v>
      </c>
      <c r="I114" s="29">
        <v>0</v>
      </c>
    </row>
    <row r="115" spans="1:9" x14ac:dyDescent="0.25">
      <c r="A115" s="33" t="s">
        <v>104</v>
      </c>
      <c r="B115" s="4" t="s">
        <v>220</v>
      </c>
      <c r="C115" s="3" t="s">
        <v>221</v>
      </c>
      <c r="D115" s="28">
        <v>0</v>
      </c>
      <c r="E115" s="28">
        <v>0</v>
      </c>
      <c r="F115" s="28">
        <v>51046400.359999999</v>
      </c>
      <c r="G115" s="28">
        <v>51046400.359999999</v>
      </c>
      <c r="H115" s="28">
        <v>0</v>
      </c>
      <c r="I115" s="29">
        <v>0</v>
      </c>
    </row>
    <row r="116" spans="1:9" x14ac:dyDescent="0.25">
      <c r="A116" s="33" t="s">
        <v>104</v>
      </c>
      <c r="B116" s="4" t="s">
        <v>721</v>
      </c>
      <c r="C116" s="3" t="s">
        <v>722</v>
      </c>
      <c r="D116" s="28">
        <v>0</v>
      </c>
      <c r="E116" s="28">
        <v>0</v>
      </c>
      <c r="F116" s="28">
        <v>271726.8</v>
      </c>
      <c r="G116" s="28">
        <v>271726.8</v>
      </c>
      <c r="H116" s="28">
        <v>0</v>
      </c>
      <c r="I116" s="29">
        <v>0</v>
      </c>
    </row>
    <row r="117" spans="1:9" x14ac:dyDescent="0.25">
      <c r="A117" s="33" t="s">
        <v>104</v>
      </c>
      <c r="B117" s="4" t="s">
        <v>745</v>
      </c>
      <c r="C117" s="3" t="s">
        <v>746</v>
      </c>
      <c r="D117" s="28">
        <v>0</v>
      </c>
      <c r="E117" s="28">
        <v>9815054.9600000009</v>
      </c>
      <c r="F117" s="28">
        <v>31075053.649999999</v>
      </c>
      <c r="G117" s="28">
        <v>42296231.119999997</v>
      </c>
      <c r="H117" s="28">
        <v>0</v>
      </c>
      <c r="I117" s="29">
        <v>21036232.43</v>
      </c>
    </row>
    <row r="118" spans="1:9" x14ac:dyDescent="0.25">
      <c r="A118" s="33" t="s">
        <v>104</v>
      </c>
      <c r="B118" s="4" t="s">
        <v>222</v>
      </c>
      <c r="C118" s="3" t="s">
        <v>223</v>
      </c>
      <c r="D118" s="28">
        <v>0</v>
      </c>
      <c r="E118" s="28">
        <v>79557958.790000007</v>
      </c>
      <c r="F118" s="28">
        <v>111083546.73</v>
      </c>
      <c r="G118" s="28">
        <v>131368333.05</v>
      </c>
      <c r="H118" s="28">
        <v>0</v>
      </c>
      <c r="I118" s="29">
        <v>99842745.109999999</v>
      </c>
    </row>
    <row r="119" spans="1:9" x14ac:dyDescent="0.25">
      <c r="A119" s="33" t="s">
        <v>104</v>
      </c>
      <c r="B119" s="4" t="s">
        <v>224</v>
      </c>
      <c r="C119" s="3" t="s">
        <v>225</v>
      </c>
      <c r="D119" s="28">
        <v>0</v>
      </c>
      <c r="E119" s="28">
        <v>1943672.51</v>
      </c>
      <c r="F119" s="28">
        <v>328542467.19</v>
      </c>
      <c r="G119" s="28">
        <v>399074808.38</v>
      </c>
      <c r="H119" s="28">
        <v>0</v>
      </c>
      <c r="I119" s="29">
        <v>72476013.700000003</v>
      </c>
    </row>
    <row r="120" spans="1:9" x14ac:dyDescent="0.25">
      <c r="A120" s="33" t="s">
        <v>104</v>
      </c>
      <c r="B120" s="4" t="s">
        <v>226</v>
      </c>
      <c r="C120" s="3" t="s">
        <v>227</v>
      </c>
      <c r="D120" s="28">
        <v>0</v>
      </c>
      <c r="E120" s="28">
        <v>8700304.8200000003</v>
      </c>
      <c r="F120" s="28">
        <v>3820053.46</v>
      </c>
      <c r="G120" s="28">
        <v>83541914.280000001</v>
      </c>
      <c r="H120" s="28">
        <v>0</v>
      </c>
      <c r="I120" s="29">
        <v>88422165.640000001</v>
      </c>
    </row>
    <row r="121" spans="1:9" x14ac:dyDescent="0.25">
      <c r="A121" s="33" t="s">
        <v>104</v>
      </c>
      <c r="B121" s="4" t="s">
        <v>228</v>
      </c>
      <c r="C121" s="3" t="s">
        <v>229</v>
      </c>
      <c r="D121" s="28">
        <v>0</v>
      </c>
      <c r="E121" s="28">
        <v>19914702.91</v>
      </c>
      <c r="F121" s="28">
        <v>107145814.38</v>
      </c>
      <c r="G121" s="28">
        <v>189995719.59999999</v>
      </c>
      <c r="H121" s="28">
        <v>0</v>
      </c>
      <c r="I121" s="29">
        <v>102764608.13</v>
      </c>
    </row>
    <row r="122" spans="1:9" x14ac:dyDescent="0.25">
      <c r="A122" s="33" t="s">
        <v>104</v>
      </c>
      <c r="B122" s="4" t="s">
        <v>230</v>
      </c>
      <c r="C122" s="3" t="s">
        <v>231</v>
      </c>
      <c r="D122" s="28">
        <v>0</v>
      </c>
      <c r="E122" s="28">
        <v>78440687.060000002</v>
      </c>
      <c r="F122" s="28">
        <v>71200155.019999996</v>
      </c>
      <c r="G122" s="28">
        <v>3134786.39</v>
      </c>
      <c r="H122" s="28">
        <v>0</v>
      </c>
      <c r="I122" s="29">
        <v>10375318.43</v>
      </c>
    </row>
    <row r="123" spans="1:9" x14ac:dyDescent="0.25">
      <c r="A123" s="33" t="s">
        <v>104</v>
      </c>
      <c r="B123" s="4" t="s">
        <v>232</v>
      </c>
      <c r="C123" s="3" t="s">
        <v>233</v>
      </c>
      <c r="D123" s="28">
        <v>0</v>
      </c>
      <c r="E123" s="28">
        <v>180203252.84</v>
      </c>
      <c r="F123" s="28">
        <v>1238161406.3099999</v>
      </c>
      <c r="G123" s="28">
        <v>1959491565.97</v>
      </c>
      <c r="H123" s="28">
        <v>0</v>
      </c>
      <c r="I123" s="29">
        <v>901533412.5</v>
      </c>
    </row>
    <row r="124" spans="1:9" x14ac:dyDescent="0.25">
      <c r="A124" s="33" t="s">
        <v>104</v>
      </c>
      <c r="B124" s="4" t="s">
        <v>234</v>
      </c>
      <c r="C124" s="3" t="s">
        <v>235</v>
      </c>
      <c r="D124" s="28">
        <v>0</v>
      </c>
      <c r="E124" s="28">
        <v>177766579.33000001</v>
      </c>
      <c r="F124" s="28">
        <v>1235434377.98</v>
      </c>
      <c r="G124" s="28">
        <v>1854929210.1199999</v>
      </c>
      <c r="H124" s="28">
        <v>0</v>
      </c>
      <c r="I124" s="29">
        <v>797261411.47000003</v>
      </c>
    </row>
    <row r="125" spans="1:9" x14ac:dyDescent="0.25">
      <c r="A125" s="33" t="s">
        <v>104</v>
      </c>
      <c r="B125" s="4" t="s">
        <v>236</v>
      </c>
      <c r="C125" s="3" t="s">
        <v>237</v>
      </c>
      <c r="D125" s="28">
        <v>0</v>
      </c>
      <c r="E125" s="28">
        <v>9880323.5399999991</v>
      </c>
      <c r="F125" s="28">
        <v>0</v>
      </c>
      <c r="G125" s="28">
        <v>0</v>
      </c>
      <c r="H125" s="28">
        <v>0</v>
      </c>
      <c r="I125" s="29">
        <v>9880323.5399999991</v>
      </c>
    </row>
    <row r="126" spans="1:9" x14ac:dyDescent="0.25">
      <c r="A126" s="33" t="s">
        <v>104</v>
      </c>
      <c r="B126" s="4" t="s">
        <v>238</v>
      </c>
      <c r="C126" s="3" t="s">
        <v>239</v>
      </c>
      <c r="D126" s="28">
        <v>0</v>
      </c>
      <c r="E126" s="28">
        <v>11933266.35</v>
      </c>
      <c r="F126" s="28">
        <v>0</v>
      </c>
      <c r="G126" s="28">
        <v>0</v>
      </c>
      <c r="H126" s="28">
        <v>0</v>
      </c>
      <c r="I126" s="29">
        <v>11933266.35</v>
      </c>
    </row>
    <row r="127" spans="1:9" x14ac:dyDescent="0.25">
      <c r="A127" s="33" t="s">
        <v>104</v>
      </c>
      <c r="B127" s="4" t="s">
        <v>240</v>
      </c>
      <c r="C127" s="3" t="s">
        <v>241</v>
      </c>
      <c r="D127" s="28">
        <v>0</v>
      </c>
      <c r="E127" s="28">
        <v>17986930.989999998</v>
      </c>
      <c r="F127" s="28">
        <v>0</v>
      </c>
      <c r="G127" s="28">
        <v>0</v>
      </c>
      <c r="H127" s="28">
        <v>0</v>
      </c>
      <c r="I127" s="29">
        <v>17986930.989999998</v>
      </c>
    </row>
    <row r="128" spans="1:9" x14ac:dyDescent="0.25">
      <c r="A128" s="33" t="s">
        <v>104</v>
      </c>
      <c r="B128" s="4" t="s">
        <v>242</v>
      </c>
      <c r="C128" s="3" t="s">
        <v>243</v>
      </c>
      <c r="D128" s="28">
        <v>0</v>
      </c>
      <c r="E128" s="28">
        <v>2442617.38</v>
      </c>
      <c r="F128" s="28">
        <v>0</v>
      </c>
      <c r="G128" s="28">
        <v>0</v>
      </c>
      <c r="H128" s="28">
        <v>0</v>
      </c>
      <c r="I128" s="29">
        <v>2442617.38</v>
      </c>
    </row>
    <row r="129" spans="1:9" x14ac:dyDescent="0.25">
      <c r="A129" s="33" t="s">
        <v>104</v>
      </c>
      <c r="B129" s="4" t="s">
        <v>244</v>
      </c>
      <c r="C129" s="3" t="s">
        <v>245</v>
      </c>
      <c r="D129" s="28">
        <v>0</v>
      </c>
      <c r="E129" s="28">
        <v>11999477.57</v>
      </c>
      <c r="F129" s="28">
        <v>0</v>
      </c>
      <c r="G129" s="28">
        <v>0</v>
      </c>
      <c r="H129" s="28">
        <v>0</v>
      </c>
      <c r="I129" s="29">
        <v>11999477.57</v>
      </c>
    </row>
    <row r="130" spans="1:9" x14ac:dyDescent="0.25">
      <c r="A130" s="33" t="s">
        <v>104</v>
      </c>
      <c r="B130" s="4" t="s">
        <v>246</v>
      </c>
      <c r="C130" s="3" t="s">
        <v>247</v>
      </c>
      <c r="D130" s="28">
        <v>0</v>
      </c>
      <c r="E130" s="28">
        <v>18985532.149999999</v>
      </c>
      <c r="F130" s="28">
        <v>160000</v>
      </c>
      <c r="G130" s="28">
        <v>160000</v>
      </c>
      <c r="H130" s="28">
        <v>0</v>
      </c>
      <c r="I130" s="29">
        <v>18985532.149999999</v>
      </c>
    </row>
    <row r="131" spans="1:9" x14ac:dyDescent="0.25">
      <c r="A131" s="33" t="s">
        <v>104</v>
      </c>
      <c r="B131" s="4" t="s">
        <v>248</v>
      </c>
      <c r="C131" s="3" t="s">
        <v>249</v>
      </c>
      <c r="D131" s="28">
        <v>0</v>
      </c>
      <c r="E131" s="28">
        <v>8520564.1500000004</v>
      </c>
      <c r="F131" s="28">
        <v>0</v>
      </c>
      <c r="G131" s="28">
        <v>0</v>
      </c>
      <c r="H131" s="28">
        <v>0</v>
      </c>
      <c r="I131" s="29">
        <v>8520564.1500000004</v>
      </c>
    </row>
    <row r="132" spans="1:9" x14ac:dyDescent="0.25">
      <c r="A132" s="33" t="s">
        <v>104</v>
      </c>
      <c r="B132" s="4" t="s">
        <v>250</v>
      </c>
      <c r="C132" s="3" t="s">
        <v>251</v>
      </c>
      <c r="D132" s="28">
        <v>0</v>
      </c>
      <c r="E132" s="28">
        <v>3060697.69</v>
      </c>
      <c r="F132" s="28">
        <v>480000</v>
      </c>
      <c r="G132" s="28">
        <v>480000</v>
      </c>
      <c r="H132" s="28">
        <v>0</v>
      </c>
      <c r="I132" s="29">
        <v>3060697.69</v>
      </c>
    </row>
    <row r="133" spans="1:9" x14ac:dyDescent="0.25">
      <c r="A133" s="33" t="s">
        <v>104</v>
      </c>
      <c r="B133" s="4" t="s">
        <v>252</v>
      </c>
      <c r="C133" s="3" t="s">
        <v>253</v>
      </c>
      <c r="D133" s="28">
        <v>0</v>
      </c>
      <c r="E133" s="28">
        <v>16634.41</v>
      </c>
      <c r="F133" s="28">
        <v>306989.23</v>
      </c>
      <c r="G133" s="28">
        <v>99718607.700000003</v>
      </c>
      <c r="H133" s="28">
        <v>0</v>
      </c>
      <c r="I133" s="29">
        <v>99428252.879999995</v>
      </c>
    </row>
    <row r="134" spans="1:9" x14ac:dyDescent="0.25">
      <c r="A134" s="33" t="s">
        <v>104</v>
      </c>
      <c r="B134" s="4" t="s">
        <v>254</v>
      </c>
      <c r="C134" s="3" t="s">
        <v>255</v>
      </c>
      <c r="D134" s="28">
        <v>0</v>
      </c>
      <c r="E134" s="28">
        <v>94816147.859999999</v>
      </c>
      <c r="F134" s="28">
        <v>67267625.939999998</v>
      </c>
      <c r="G134" s="28">
        <v>168282139.47</v>
      </c>
      <c r="H134" s="28">
        <v>0</v>
      </c>
      <c r="I134" s="29">
        <v>195830661.38999999</v>
      </c>
    </row>
    <row r="135" spans="1:9" x14ac:dyDescent="0.25">
      <c r="A135" s="33" t="s">
        <v>104</v>
      </c>
      <c r="B135" s="4" t="s">
        <v>256</v>
      </c>
      <c r="C135" s="3" t="s">
        <v>257</v>
      </c>
      <c r="D135" s="28">
        <v>0</v>
      </c>
      <c r="E135" s="28">
        <v>82077.5</v>
      </c>
      <c r="F135" s="28">
        <v>10679652</v>
      </c>
      <c r="G135" s="28">
        <v>15610746</v>
      </c>
      <c r="H135" s="28">
        <v>0</v>
      </c>
      <c r="I135" s="29">
        <v>5013171.5</v>
      </c>
    </row>
    <row r="136" spans="1:9" x14ac:dyDescent="0.25">
      <c r="A136" s="33" t="s">
        <v>104</v>
      </c>
      <c r="B136" s="4" t="s">
        <v>258</v>
      </c>
      <c r="C136" s="3" t="s">
        <v>259</v>
      </c>
      <c r="D136" s="28">
        <v>0</v>
      </c>
      <c r="E136" s="28">
        <v>315350757.08999997</v>
      </c>
      <c r="F136" s="28">
        <v>1543705.6000000001</v>
      </c>
      <c r="G136" s="28">
        <v>766040.34</v>
      </c>
      <c r="H136" s="28">
        <v>0</v>
      </c>
      <c r="I136" s="29">
        <v>314573091.82999998</v>
      </c>
    </row>
    <row r="137" spans="1:9" x14ac:dyDescent="0.25">
      <c r="A137" s="33" t="s">
        <v>104</v>
      </c>
      <c r="B137" s="4" t="s">
        <v>260</v>
      </c>
      <c r="C137" s="3" t="s">
        <v>261</v>
      </c>
      <c r="D137" s="28">
        <v>0</v>
      </c>
      <c r="E137" s="28">
        <v>132821647.44</v>
      </c>
      <c r="F137" s="28">
        <v>1151328.97</v>
      </c>
      <c r="G137" s="28">
        <v>303419.96000000002</v>
      </c>
      <c r="H137" s="28">
        <v>0</v>
      </c>
      <c r="I137" s="29">
        <v>131973738.43000001</v>
      </c>
    </row>
    <row r="138" spans="1:9" x14ac:dyDescent="0.25">
      <c r="A138" s="33" t="s">
        <v>104</v>
      </c>
      <c r="B138" s="4" t="s">
        <v>262</v>
      </c>
      <c r="C138" s="3" t="s">
        <v>263</v>
      </c>
      <c r="D138" s="28">
        <v>0</v>
      </c>
      <c r="E138" s="28">
        <v>163558.99</v>
      </c>
      <c r="F138" s="28">
        <v>102429.98</v>
      </c>
      <c r="G138" s="28">
        <v>172673.73</v>
      </c>
      <c r="H138" s="28">
        <v>0</v>
      </c>
      <c r="I138" s="29">
        <v>233802.74</v>
      </c>
    </row>
    <row r="139" spans="1:9" x14ac:dyDescent="0.25">
      <c r="A139" s="33" t="s">
        <v>104</v>
      </c>
      <c r="B139" s="4" t="s">
        <v>264</v>
      </c>
      <c r="C139" s="3" t="s">
        <v>265</v>
      </c>
      <c r="D139" s="28">
        <v>0</v>
      </c>
      <c r="E139" s="28">
        <v>97558.74</v>
      </c>
      <c r="F139" s="28">
        <v>70728.98</v>
      </c>
      <c r="G139" s="28">
        <v>159004.04999999999</v>
      </c>
      <c r="H139" s="28">
        <v>0</v>
      </c>
      <c r="I139" s="29">
        <v>185833.81</v>
      </c>
    </row>
    <row r="140" spans="1:9" x14ac:dyDescent="0.25">
      <c r="A140" s="33" t="s">
        <v>104</v>
      </c>
      <c r="B140" s="4" t="s">
        <v>266</v>
      </c>
      <c r="C140" s="3" t="s">
        <v>267</v>
      </c>
      <c r="D140" s="28">
        <v>0</v>
      </c>
      <c r="E140" s="28">
        <v>7037.61</v>
      </c>
      <c r="F140" s="28">
        <v>0</v>
      </c>
      <c r="G140" s="28">
        <v>0</v>
      </c>
      <c r="H140" s="28">
        <v>0</v>
      </c>
      <c r="I140" s="29">
        <v>7037.61</v>
      </c>
    </row>
    <row r="141" spans="1:9" x14ac:dyDescent="0.25">
      <c r="A141" s="33" t="s">
        <v>104</v>
      </c>
      <c r="B141" s="4" t="s">
        <v>268</v>
      </c>
      <c r="C141" s="3" t="s">
        <v>269</v>
      </c>
      <c r="D141" s="28">
        <v>0</v>
      </c>
      <c r="E141" s="28">
        <v>58962.64</v>
      </c>
      <c r="F141" s="28">
        <v>31701</v>
      </c>
      <c r="G141" s="28">
        <v>13669.68</v>
      </c>
      <c r="H141" s="28">
        <v>0</v>
      </c>
      <c r="I141" s="29">
        <v>40931.32</v>
      </c>
    </row>
    <row r="142" spans="1:9" x14ac:dyDescent="0.25">
      <c r="A142" s="33" t="s">
        <v>104</v>
      </c>
      <c r="B142" s="4" t="s">
        <v>270</v>
      </c>
      <c r="C142" s="3" t="s">
        <v>271</v>
      </c>
      <c r="D142" s="28">
        <v>0</v>
      </c>
      <c r="E142" s="28">
        <v>1050525.3700000001</v>
      </c>
      <c r="F142" s="28">
        <v>289946.65000000002</v>
      </c>
      <c r="G142" s="28">
        <v>289946.65000000002</v>
      </c>
      <c r="H142" s="28">
        <v>0</v>
      </c>
      <c r="I142" s="29">
        <v>1050525.3700000001</v>
      </c>
    </row>
    <row r="143" spans="1:9" x14ac:dyDescent="0.25">
      <c r="A143" s="33" t="s">
        <v>104</v>
      </c>
      <c r="B143" s="4" t="s">
        <v>272</v>
      </c>
      <c r="C143" s="3" t="s">
        <v>273</v>
      </c>
      <c r="D143" s="28">
        <v>0</v>
      </c>
      <c r="E143" s="28">
        <v>507984.49</v>
      </c>
      <c r="F143" s="28">
        <v>0</v>
      </c>
      <c r="G143" s="28">
        <v>0</v>
      </c>
      <c r="H143" s="28">
        <v>0</v>
      </c>
      <c r="I143" s="29">
        <v>507984.49</v>
      </c>
    </row>
    <row r="144" spans="1:9" x14ac:dyDescent="0.25">
      <c r="A144" s="33" t="s">
        <v>104</v>
      </c>
      <c r="B144" s="4" t="s">
        <v>274</v>
      </c>
      <c r="C144" s="3" t="s">
        <v>275</v>
      </c>
      <c r="D144" s="28">
        <v>0</v>
      </c>
      <c r="E144" s="28">
        <v>180807040.80000001</v>
      </c>
      <c r="F144" s="28">
        <v>0</v>
      </c>
      <c r="G144" s="28">
        <v>0</v>
      </c>
      <c r="H144" s="28">
        <v>0</v>
      </c>
      <c r="I144" s="29">
        <v>180807040.80000001</v>
      </c>
    </row>
    <row r="145" spans="1:9" x14ac:dyDescent="0.25">
      <c r="A145" s="33" t="s">
        <v>104</v>
      </c>
      <c r="B145" s="4" t="s">
        <v>276</v>
      </c>
      <c r="C145" s="3" t="s">
        <v>277</v>
      </c>
      <c r="D145" s="28">
        <v>0</v>
      </c>
      <c r="E145" s="28">
        <v>98257016.359999999</v>
      </c>
      <c r="F145" s="28">
        <v>8051037.2599999998</v>
      </c>
      <c r="G145" s="28">
        <v>30550681.059999999</v>
      </c>
      <c r="H145" s="28">
        <v>0</v>
      </c>
      <c r="I145" s="29">
        <v>120756660.16</v>
      </c>
    </row>
    <row r="146" spans="1:9" x14ac:dyDescent="0.25">
      <c r="A146" s="33" t="s">
        <v>104</v>
      </c>
      <c r="B146" s="4" t="s">
        <v>278</v>
      </c>
      <c r="C146" s="3" t="s">
        <v>279</v>
      </c>
      <c r="D146" s="28">
        <v>0</v>
      </c>
      <c r="E146" s="28">
        <v>17845333.030000001</v>
      </c>
      <c r="F146" s="28">
        <v>0</v>
      </c>
      <c r="G146" s="28">
        <v>213.38</v>
      </c>
      <c r="H146" s="28">
        <v>0</v>
      </c>
      <c r="I146" s="29">
        <v>17845546.41</v>
      </c>
    </row>
    <row r="147" spans="1:9" x14ac:dyDescent="0.25">
      <c r="A147" s="33" t="s">
        <v>104</v>
      </c>
      <c r="B147" s="4" t="s">
        <v>280</v>
      </c>
      <c r="C147" s="3" t="s">
        <v>281</v>
      </c>
      <c r="D147" s="28">
        <v>0</v>
      </c>
      <c r="E147" s="28">
        <v>87346.08</v>
      </c>
      <c r="F147" s="28">
        <v>0</v>
      </c>
      <c r="G147" s="28">
        <v>0.71</v>
      </c>
      <c r="H147" s="28">
        <v>0</v>
      </c>
      <c r="I147" s="29">
        <v>87346.79</v>
      </c>
    </row>
    <row r="148" spans="1:9" x14ac:dyDescent="0.25">
      <c r="A148" s="33" t="s">
        <v>104</v>
      </c>
      <c r="B148" s="4" t="s">
        <v>282</v>
      </c>
      <c r="C148" s="3" t="s">
        <v>283</v>
      </c>
      <c r="D148" s="28">
        <v>0</v>
      </c>
      <c r="E148" s="28">
        <v>-209.11</v>
      </c>
      <c r="F148" s="28">
        <v>0</v>
      </c>
      <c r="G148" s="28">
        <v>0</v>
      </c>
      <c r="H148" s="28">
        <v>0</v>
      </c>
      <c r="I148" s="29">
        <v>-209.11</v>
      </c>
    </row>
    <row r="149" spans="1:9" x14ac:dyDescent="0.25">
      <c r="A149" s="33" t="s">
        <v>104</v>
      </c>
      <c r="B149" s="4" t="s">
        <v>284</v>
      </c>
      <c r="C149" s="3" t="s">
        <v>285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9">
        <v>0</v>
      </c>
    </row>
    <row r="150" spans="1:9" x14ac:dyDescent="0.25">
      <c r="A150" s="33" t="s">
        <v>104</v>
      </c>
      <c r="B150" s="4" t="s">
        <v>286</v>
      </c>
      <c r="C150" s="3" t="s">
        <v>287</v>
      </c>
      <c r="D150" s="28">
        <v>0</v>
      </c>
      <c r="E150" s="28">
        <v>-209.11</v>
      </c>
      <c r="F150" s="28">
        <v>0</v>
      </c>
      <c r="G150" s="28">
        <v>0</v>
      </c>
      <c r="H150" s="28">
        <v>0</v>
      </c>
      <c r="I150" s="29">
        <v>-209.11</v>
      </c>
    </row>
    <row r="151" spans="1:9" x14ac:dyDescent="0.25">
      <c r="A151" s="33" t="s">
        <v>104</v>
      </c>
      <c r="B151" s="4" t="s">
        <v>288</v>
      </c>
      <c r="C151" s="3" t="s">
        <v>289</v>
      </c>
      <c r="D151" s="28">
        <v>0</v>
      </c>
      <c r="E151" s="28">
        <v>24</v>
      </c>
      <c r="F151" s="28">
        <v>0</v>
      </c>
      <c r="G151" s="28">
        <v>0</v>
      </c>
      <c r="H151" s="28">
        <v>0</v>
      </c>
      <c r="I151" s="29">
        <v>24</v>
      </c>
    </row>
    <row r="152" spans="1:9" x14ac:dyDescent="0.25">
      <c r="A152" s="33" t="s">
        <v>104</v>
      </c>
      <c r="B152" s="4" t="s">
        <v>290</v>
      </c>
      <c r="C152" s="3" t="s">
        <v>49</v>
      </c>
      <c r="D152" s="28">
        <v>0</v>
      </c>
      <c r="E152" s="28">
        <v>334.01</v>
      </c>
      <c r="F152" s="28">
        <v>0</v>
      </c>
      <c r="G152" s="28">
        <v>0</v>
      </c>
      <c r="H152" s="28">
        <v>0</v>
      </c>
      <c r="I152" s="29">
        <v>334.01</v>
      </c>
    </row>
    <row r="153" spans="1:9" x14ac:dyDescent="0.25">
      <c r="A153" s="33" t="s">
        <v>104</v>
      </c>
      <c r="B153" s="4" t="s">
        <v>291</v>
      </c>
      <c r="C153" s="3" t="s">
        <v>292</v>
      </c>
      <c r="D153" s="28">
        <v>0</v>
      </c>
      <c r="E153" s="28">
        <v>464970.97</v>
      </c>
      <c r="F153" s="28">
        <v>0</v>
      </c>
      <c r="G153" s="28">
        <v>0</v>
      </c>
      <c r="H153" s="28">
        <v>0</v>
      </c>
      <c r="I153" s="29">
        <v>464970.97</v>
      </c>
    </row>
    <row r="154" spans="1:9" x14ac:dyDescent="0.25">
      <c r="A154" s="33" t="s">
        <v>104</v>
      </c>
      <c r="B154" s="4" t="s">
        <v>293</v>
      </c>
      <c r="C154" s="3" t="s">
        <v>294</v>
      </c>
      <c r="D154" s="28">
        <v>0</v>
      </c>
      <c r="E154" s="28">
        <v>79429409.780000001</v>
      </c>
      <c r="F154" s="28">
        <v>8051037.2599999998</v>
      </c>
      <c r="G154" s="28">
        <v>7824419.1200000001</v>
      </c>
      <c r="H154" s="28">
        <v>0</v>
      </c>
      <c r="I154" s="29">
        <v>79202791.640000001</v>
      </c>
    </row>
    <row r="155" spans="1:9" x14ac:dyDescent="0.25">
      <c r="A155" s="33" t="s">
        <v>104</v>
      </c>
      <c r="B155" s="4" t="s">
        <v>295</v>
      </c>
      <c r="C155" s="3" t="s">
        <v>59</v>
      </c>
      <c r="D155" s="28">
        <v>0</v>
      </c>
      <c r="E155" s="28">
        <v>1496.19</v>
      </c>
      <c r="F155" s="28">
        <v>0</v>
      </c>
      <c r="G155" s="28">
        <v>4947.21</v>
      </c>
      <c r="H155" s="28">
        <v>0</v>
      </c>
      <c r="I155" s="29">
        <v>6443.4</v>
      </c>
    </row>
    <row r="156" spans="1:9" x14ac:dyDescent="0.25">
      <c r="A156" s="33" t="s">
        <v>104</v>
      </c>
      <c r="B156" s="4" t="s">
        <v>296</v>
      </c>
      <c r="C156" s="3" t="s">
        <v>59</v>
      </c>
      <c r="D156" s="28">
        <v>0</v>
      </c>
      <c r="E156" s="28">
        <v>1496.19</v>
      </c>
      <c r="F156" s="28">
        <v>0</v>
      </c>
      <c r="G156" s="28">
        <v>4947.21</v>
      </c>
      <c r="H156" s="28">
        <v>0</v>
      </c>
      <c r="I156" s="29">
        <v>6443.4</v>
      </c>
    </row>
    <row r="157" spans="1:9" x14ac:dyDescent="0.25">
      <c r="A157" s="33" t="s">
        <v>104</v>
      </c>
      <c r="B157" s="4" t="s">
        <v>297</v>
      </c>
      <c r="C157" s="3" t="s">
        <v>298</v>
      </c>
      <c r="D157" s="28">
        <v>0</v>
      </c>
      <c r="E157" s="28">
        <v>179835.5</v>
      </c>
      <c r="F157" s="28">
        <v>0</v>
      </c>
      <c r="G157" s="28">
        <v>0</v>
      </c>
      <c r="H157" s="28">
        <v>0</v>
      </c>
      <c r="I157" s="29">
        <v>179835.5</v>
      </c>
    </row>
    <row r="158" spans="1:9" x14ac:dyDescent="0.25">
      <c r="A158" s="33" t="s">
        <v>104</v>
      </c>
      <c r="B158" s="4" t="s">
        <v>299</v>
      </c>
      <c r="C158" s="3" t="s">
        <v>300</v>
      </c>
      <c r="D158" s="28">
        <v>0</v>
      </c>
      <c r="E158" s="28">
        <v>170202.06</v>
      </c>
      <c r="F158" s="28">
        <v>0</v>
      </c>
      <c r="G158" s="28">
        <v>0</v>
      </c>
      <c r="H158" s="28">
        <v>0</v>
      </c>
      <c r="I158" s="29">
        <v>170202.06</v>
      </c>
    </row>
    <row r="159" spans="1:9" x14ac:dyDescent="0.25">
      <c r="A159" s="33" t="s">
        <v>104</v>
      </c>
      <c r="B159" s="4" t="s">
        <v>301</v>
      </c>
      <c r="C159" s="3" t="s">
        <v>302</v>
      </c>
      <c r="D159" s="28">
        <v>0</v>
      </c>
      <c r="E159" s="28">
        <v>3907.31</v>
      </c>
      <c r="F159" s="28">
        <v>0</v>
      </c>
      <c r="G159" s="28">
        <v>0</v>
      </c>
      <c r="H159" s="28">
        <v>0</v>
      </c>
      <c r="I159" s="29">
        <v>3907.31</v>
      </c>
    </row>
    <row r="160" spans="1:9" x14ac:dyDescent="0.25">
      <c r="A160" s="33" t="s">
        <v>104</v>
      </c>
      <c r="B160" s="4" t="s">
        <v>303</v>
      </c>
      <c r="C160" s="58" t="s">
        <v>304</v>
      </c>
      <c r="D160" s="28">
        <v>0</v>
      </c>
      <c r="E160" s="28">
        <v>248475.91</v>
      </c>
      <c r="F160" s="28">
        <v>0</v>
      </c>
      <c r="G160" s="28">
        <v>0</v>
      </c>
      <c r="H160" s="28">
        <v>0</v>
      </c>
      <c r="I160" s="29">
        <v>248475.91</v>
      </c>
    </row>
    <row r="161" spans="1:9" x14ac:dyDescent="0.25">
      <c r="A161" s="33" t="s">
        <v>104</v>
      </c>
      <c r="B161" s="4" t="s">
        <v>747</v>
      </c>
      <c r="C161" s="58" t="s">
        <v>748</v>
      </c>
      <c r="D161" s="28">
        <v>0</v>
      </c>
      <c r="E161" s="28">
        <v>0</v>
      </c>
      <c r="F161" s="28">
        <v>0</v>
      </c>
      <c r="G161" s="28">
        <v>22721100.640000001</v>
      </c>
      <c r="H161" s="28">
        <v>0</v>
      </c>
      <c r="I161" s="29">
        <v>22721100.640000001</v>
      </c>
    </row>
    <row r="162" spans="1:9" x14ac:dyDescent="0.25">
      <c r="A162" s="33" t="s">
        <v>104</v>
      </c>
      <c r="B162" s="4" t="s">
        <v>305</v>
      </c>
      <c r="C162" s="58" t="s">
        <v>306</v>
      </c>
      <c r="D162" s="28">
        <v>0</v>
      </c>
      <c r="E162" s="28">
        <v>22721100.640000001</v>
      </c>
      <c r="F162" s="28">
        <v>22721100.640000001</v>
      </c>
      <c r="G162" s="28">
        <v>43313495.240000002</v>
      </c>
      <c r="H162" s="28">
        <v>0</v>
      </c>
      <c r="I162" s="29">
        <v>43313495.240000002</v>
      </c>
    </row>
    <row r="163" spans="1:9" x14ac:dyDescent="0.25">
      <c r="A163" s="33" t="s">
        <v>104</v>
      </c>
      <c r="B163" s="4" t="s">
        <v>307</v>
      </c>
      <c r="C163" s="3" t="s">
        <v>308</v>
      </c>
      <c r="D163" s="28">
        <v>0</v>
      </c>
      <c r="E163" s="28">
        <v>22721100.640000001</v>
      </c>
      <c r="F163" s="28">
        <v>22721100.640000001</v>
      </c>
      <c r="G163" s="28">
        <v>43313495.240000002</v>
      </c>
      <c r="H163" s="28">
        <v>0</v>
      </c>
      <c r="I163" s="29">
        <v>43313495.240000002</v>
      </c>
    </row>
    <row r="164" spans="1:9" x14ac:dyDescent="0.25">
      <c r="A164" s="33" t="s">
        <v>104</v>
      </c>
      <c r="B164" s="4" t="s">
        <v>309</v>
      </c>
      <c r="C164" s="3" t="s">
        <v>310</v>
      </c>
      <c r="D164" s="28">
        <v>0</v>
      </c>
      <c r="E164" s="28">
        <v>6289631394.1899996</v>
      </c>
      <c r="F164" s="28">
        <v>8006125.0300000003</v>
      </c>
      <c r="G164" s="28">
        <v>2450</v>
      </c>
      <c r="H164" s="28">
        <v>0</v>
      </c>
      <c r="I164" s="29">
        <v>6281627719.1599998</v>
      </c>
    </row>
    <row r="165" spans="1:9" x14ac:dyDescent="0.25">
      <c r="A165" s="33" t="s">
        <v>104</v>
      </c>
      <c r="B165" s="4" t="s">
        <v>311</v>
      </c>
      <c r="C165" s="3" t="s">
        <v>312</v>
      </c>
      <c r="D165" s="28">
        <v>0</v>
      </c>
      <c r="E165" s="28">
        <v>1907338585.2</v>
      </c>
      <c r="F165" s="28">
        <v>0</v>
      </c>
      <c r="G165" s="28">
        <v>0</v>
      </c>
      <c r="H165" s="28">
        <v>0</v>
      </c>
      <c r="I165" s="29">
        <v>1907338585.2</v>
      </c>
    </row>
    <row r="166" spans="1:9" x14ac:dyDescent="0.25">
      <c r="A166" s="33" t="s">
        <v>104</v>
      </c>
      <c r="B166" s="4" t="s">
        <v>313</v>
      </c>
      <c r="C166" s="3" t="s">
        <v>314</v>
      </c>
      <c r="D166" s="28">
        <v>0</v>
      </c>
      <c r="E166" s="28">
        <v>1907338585.2</v>
      </c>
      <c r="F166" s="28">
        <v>0</v>
      </c>
      <c r="G166" s="28">
        <v>0</v>
      </c>
      <c r="H166" s="28">
        <v>0</v>
      </c>
      <c r="I166" s="29">
        <v>1907338585.2</v>
      </c>
    </row>
    <row r="167" spans="1:9" x14ac:dyDescent="0.25">
      <c r="A167" s="33" t="s">
        <v>104</v>
      </c>
      <c r="B167" s="4" t="s">
        <v>315</v>
      </c>
      <c r="C167" s="3" t="s">
        <v>316</v>
      </c>
      <c r="D167" s="28">
        <v>0</v>
      </c>
      <c r="E167" s="28">
        <v>4382292808.9899998</v>
      </c>
      <c r="F167" s="28">
        <v>8006125.0300000003</v>
      </c>
      <c r="G167" s="28">
        <v>2450</v>
      </c>
      <c r="H167" s="28">
        <v>0</v>
      </c>
      <c r="I167" s="29">
        <v>4374289133.96</v>
      </c>
    </row>
    <row r="168" spans="1:9" x14ac:dyDescent="0.25">
      <c r="A168" s="33" t="s">
        <v>104</v>
      </c>
      <c r="B168" s="4" t="s">
        <v>317</v>
      </c>
      <c r="C168" s="3" t="s">
        <v>318</v>
      </c>
      <c r="D168" s="28">
        <v>0</v>
      </c>
      <c r="E168" s="28">
        <v>0</v>
      </c>
      <c r="F168" s="28">
        <v>0</v>
      </c>
      <c r="G168" s="28">
        <v>0</v>
      </c>
      <c r="H168" s="28">
        <v>0</v>
      </c>
      <c r="I168" s="29">
        <v>0</v>
      </c>
    </row>
    <row r="169" spans="1:9" x14ac:dyDescent="0.25">
      <c r="A169" s="33" t="s">
        <v>104</v>
      </c>
      <c r="B169" s="4" t="s">
        <v>319</v>
      </c>
      <c r="C169" s="3" t="s">
        <v>320</v>
      </c>
      <c r="D169" s="28">
        <v>0</v>
      </c>
      <c r="E169" s="28">
        <v>6653019777.4799995</v>
      </c>
      <c r="F169" s="28">
        <v>0</v>
      </c>
      <c r="G169" s="28">
        <v>0</v>
      </c>
      <c r="H169" s="28">
        <v>0</v>
      </c>
      <c r="I169" s="29">
        <v>6653019777.4799995</v>
      </c>
    </row>
    <row r="170" spans="1:9" x14ac:dyDescent="0.25">
      <c r="A170" s="33" t="s">
        <v>104</v>
      </c>
      <c r="B170" s="4" t="s">
        <v>321</v>
      </c>
      <c r="C170" s="3" t="s">
        <v>322</v>
      </c>
      <c r="D170" s="28">
        <v>0</v>
      </c>
      <c r="E170" s="28">
        <v>-2270726968.4899998</v>
      </c>
      <c r="F170" s="28">
        <v>8006125.0300000003</v>
      </c>
      <c r="G170" s="28">
        <v>2450</v>
      </c>
      <c r="H170" s="28">
        <v>0</v>
      </c>
      <c r="I170" s="29">
        <v>-2278730643.52</v>
      </c>
    </row>
    <row r="171" spans="1:9" x14ac:dyDescent="0.25">
      <c r="A171" s="33" t="s">
        <v>104</v>
      </c>
      <c r="B171" s="4" t="s">
        <v>323</v>
      </c>
      <c r="C171" s="3" t="s">
        <v>324</v>
      </c>
      <c r="D171" s="28">
        <v>0</v>
      </c>
      <c r="E171" s="28">
        <v>-2270726968.4899998</v>
      </c>
      <c r="F171" s="28">
        <v>8006125.0300000003</v>
      </c>
      <c r="G171" s="28">
        <v>2450</v>
      </c>
      <c r="H171" s="28">
        <v>0</v>
      </c>
      <c r="I171" s="29">
        <v>-2278730643.52</v>
      </c>
    </row>
    <row r="172" spans="1:9" x14ac:dyDescent="0.25">
      <c r="A172" s="33" t="s">
        <v>104</v>
      </c>
      <c r="B172" s="4" t="s">
        <v>325</v>
      </c>
      <c r="C172" s="3" t="s">
        <v>326</v>
      </c>
      <c r="D172" s="28">
        <v>0</v>
      </c>
      <c r="E172" s="28">
        <v>9374294362.0300007</v>
      </c>
      <c r="F172" s="28">
        <v>0</v>
      </c>
      <c r="G172" s="28">
        <v>1348205623.3900001</v>
      </c>
      <c r="H172" s="28">
        <v>0</v>
      </c>
      <c r="I172" s="29">
        <v>10722499985.42</v>
      </c>
    </row>
    <row r="173" spans="1:9" x14ac:dyDescent="0.25">
      <c r="A173" s="33" t="s">
        <v>104</v>
      </c>
      <c r="B173" s="4" t="s">
        <v>327</v>
      </c>
      <c r="C173" s="3" t="s">
        <v>328</v>
      </c>
      <c r="D173" s="28">
        <v>0</v>
      </c>
      <c r="E173" s="28">
        <v>23960432.789999999</v>
      </c>
      <c r="F173" s="28">
        <v>0</v>
      </c>
      <c r="G173" s="28">
        <v>972357.39</v>
      </c>
      <c r="H173" s="28">
        <v>0</v>
      </c>
      <c r="I173" s="29">
        <v>24932790.18</v>
      </c>
    </row>
    <row r="174" spans="1:9" x14ac:dyDescent="0.25">
      <c r="A174" s="33" t="s">
        <v>104</v>
      </c>
      <c r="B174" s="4" t="s">
        <v>329</v>
      </c>
      <c r="C174" s="3" t="s">
        <v>330</v>
      </c>
      <c r="D174" s="28">
        <v>0</v>
      </c>
      <c r="E174" s="28">
        <v>9366862</v>
      </c>
      <c r="F174" s="28">
        <v>0</v>
      </c>
      <c r="G174" s="28">
        <v>825238.39</v>
      </c>
      <c r="H174" s="28">
        <v>0</v>
      </c>
      <c r="I174" s="29">
        <v>10192100.390000001</v>
      </c>
    </row>
    <row r="175" spans="1:9" x14ac:dyDescent="0.25">
      <c r="A175" s="33" t="s">
        <v>104</v>
      </c>
      <c r="B175" s="4" t="s">
        <v>331</v>
      </c>
      <c r="C175" s="3" t="s">
        <v>330</v>
      </c>
      <c r="D175" s="28">
        <v>0</v>
      </c>
      <c r="E175" s="28">
        <v>9366862</v>
      </c>
      <c r="F175" s="28">
        <v>0</v>
      </c>
      <c r="G175" s="28">
        <v>825238.39</v>
      </c>
      <c r="H175" s="28">
        <v>0</v>
      </c>
      <c r="I175" s="29">
        <v>10192100.390000001</v>
      </c>
    </row>
    <row r="176" spans="1:9" x14ac:dyDescent="0.25">
      <c r="A176" s="33" t="s">
        <v>104</v>
      </c>
      <c r="B176" s="4" t="s">
        <v>332</v>
      </c>
      <c r="C176" s="3" t="s">
        <v>333</v>
      </c>
      <c r="D176" s="28">
        <v>0</v>
      </c>
      <c r="E176" s="28">
        <v>9366862</v>
      </c>
      <c r="F176" s="28">
        <v>0</v>
      </c>
      <c r="G176" s="28">
        <v>825238.39</v>
      </c>
      <c r="H176" s="28">
        <v>0</v>
      </c>
      <c r="I176" s="29">
        <v>10192100.390000001</v>
      </c>
    </row>
    <row r="177" spans="1:9" x14ac:dyDescent="0.25">
      <c r="A177" s="33" t="s">
        <v>104</v>
      </c>
      <c r="B177" s="4" t="s">
        <v>334</v>
      </c>
      <c r="C177" s="3" t="s">
        <v>335</v>
      </c>
      <c r="D177" s="28">
        <v>0</v>
      </c>
      <c r="E177" s="28">
        <v>540093.43000000005</v>
      </c>
      <c r="F177" s="28">
        <v>0</v>
      </c>
      <c r="G177" s="28">
        <v>58632.35</v>
      </c>
      <c r="H177" s="28">
        <v>0</v>
      </c>
      <c r="I177" s="29">
        <v>598725.78</v>
      </c>
    </row>
    <row r="178" spans="1:9" x14ac:dyDescent="0.25">
      <c r="A178" s="33" t="s">
        <v>104</v>
      </c>
      <c r="B178" s="4" t="s">
        <v>336</v>
      </c>
      <c r="C178" s="3" t="s">
        <v>71</v>
      </c>
      <c r="D178" s="28">
        <v>0</v>
      </c>
      <c r="E178" s="28">
        <v>3136774.28</v>
      </c>
      <c r="F178" s="28">
        <v>0</v>
      </c>
      <c r="G178" s="28">
        <v>337498.78</v>
      </c>
      <c r="H178" s="28">
        <v>0</v>
      </c>
      <c r="I178" s="29">
        <v>3474273.06</v>
      </c>
    </row>
    <row r="179" spans="1:9" x14ac:dyDescent="0.25">
      <c r="A179" s="33" t="s">
        <v>104</v>
      </c>
      <c r="B179" s="4" t="s">
        <v>337</v>
      </c>
      <c r="C179" s="3" t="s">
        <v>338</v>
      </c>
      <c r="D179" s="28">
        <v>0</v>
      </c>
      <c r="E179" s="28">
        <v>211843.35</v>
      </c>
      <c r="F179" s="28">
        <v>0</v>
      </c>
      <c r="G179" s="28">
        <v>31626.12</v>
      </c>
      <c r="H179" s="28">
        <v>0</v>
      </c>
      <c r="I179" s="29">
        <v>243469.47</v>
      </c>
    </row>
    <row r="180" spans="1:9" x14ac:dyDescent="0.25">
      <c r="A180" s="33" t="s">
        <v>104</v>
      </c>
      <c r="B180" s="4" t="s">
        <v>339</v>
      </c>
      <c r="C180" s="3" t="s">
        <v>340</v>
      </c>
      <c r="D180" s="28">
        <v>0</v>
      </c>
      <c r="E180" s="28">
        <v>5389723.2999999998</v>
      </c>
      <c r="F180" s="28">
        <v>0</v>
      </c>
      <c r="G180" s="28">
        <v>393084.46</v>
      </c>
      <c r="H180" s="28">
        <v>0</v>
      </c>
      <c r="I180" s="29">
        <v>5782807.7599999998</v>
      </c>
    </row>
    <row r="181" spans="1:9" x14ac:dyDescent="0.25">
      <c r="A181" s="33" t="s">
        <v>104</v>
      </c>
      <c r="B181" s="4" t="s">
        <v>341</v>
      </c>
      <c r="C181" s="3" t="s">
        <v>302</v>
      </c>
      <c r="D181" s="28">
        <v>0</v>
      </c>
      <c r="E181" s="28">
        <v>88427.64</v>
      </c>
      <c r="F181" s="28">
        <v>0</v>
      </c>
      <c r="G181" s="28">
        <v>4396.68</v>
      </c>
      <c r="H181" s="28">
        <v>0</v>
      </c>
      <c r="I181" s="29">
        <v>92824.320000000007</v>
      </c>
    </row>
    <row r="182" spans="1:9" x14ac:dyDescent="0.25">
      <c r="A182" s="33" t="s">
        <v>104</v>
      </c>
      <c r="B182" s="4" t="s">
        <v>342</v>
      </c>
      <c r="C182" s="3" t="s">
        <v>343</v>
      </c>
      <c r="D182" s="28">
        <v>0</v>
      </c>
      <c r="E182" s="28">
        <v>14593570.789999999</v>
      </c>
      <c r="F182" s="28">
        <v>0</v>
      </c>
      <c r="G182" s="28">
        <v>147119</v>
      </c>
      <c r="H182" s="28">
        <v>0</v>
      </c>
      <c r="I182" s="29">
        <v>14740689.789999999</v>
      </c>
    </row>
    <row r="183" spans="1:9" x14ac:dyDescent="0.25">
      <c r="A183" s="33" t="s">
        <v>104</v>
      </c>
      <c r="B183" s="4" t="s">
        <v>344</v>
      </c>
      <c r="C183" s="3" t="s">
        <v>345</v>
      </c>
      <c r="D183" s="28">
        <v>0</v>
      </c>
      <c r="E183" s="28">
        <v>14593570.789999999</v>
      </c>
      <c r="F183" s="28">
        <v>0</v>
      </c>
      <c r="G183" s="28">
        <v>147119</v>
      </c>
      <c r="H183" s="28">
        <v>0</v>
      </c>
      <c r="I183" s="29">
        <v>14740689.789999999</v>
      </c>
    </row>
    <row r="184" spans="1:9" x14ac:dyDescent="0.25">
      <c r="A184" s="33" t="s">
        <v>104</v>
      </c>
      <c r="B184" s="4" t="s">
        <v>346</v>
      </c>
      <c r="C184" s="3" t="s">
        <v>347</v>
      </c>
      <c r="D184" s="28">
        <v>0</v>
      </c>
      <c r="E184" s="28">
        <v>14593570.789999999</v>
      </c>
      <c r="F184" s="28">
        <v>0</v>
      </c>
      <c r="G184" s="28">
        <v>147119</v>
      </c>
      <c r="H184" s="28">
        <v>0</v>
      </c>
      <c r="I184" s="29">
        <v>14740689.789999999</v>
      </c>
    </row>
    <row r="185" spans="1:9" x14ac:dyDescent="0.25">
      <c r="A185" s="33" t="s">
        <v>104</v>
      </c>
      <c r="B185" s="4" t="s">
        <v>348</v>
      </c>
      <c r="C185" s="3" t="s">
        <v>349</v>
      </c>
      <c r="D185" s="28">
        <v>0</v>
      </c>
      <c r="E185" s="28">
        <v>9348650670.2399998</v>
      </c>
      <c r="F185" s="28">
        <v>0</v>
      </c>
      <c r="G185" s="28">
        <v>1347040459</v>
      </c>
      <c r="H185" s="28">
        <v>0</v>
      </c>
      <c r="I185" s="29">
        <v>10695691129.24</v>
      </c>
    </row>
    <row r="186" spans="1:9" x14ac:dyDescent="0.25">
      <c r="A186" s="33" t="s">
        <v>104</v>
      </c>
      <c r="B186" s="4" t="s">
        <v>350</v>
      </c>
      <c r="C186" s="3" t="s">
        <v>351</v>
      </c>
      <c r="D186" s="28">
        <v>0</v>
      </c>
      <c r="E186" s="28">
        <v>99682477.920000002</v>
      </c>
      <c r="F186" s="28">
        <v>0</v>
      </c>
      <c r="G186" s="28">
        <v>11890025.59</v>
      </c>
      <c r="H186" s="28">
        <v>0</v>
      </c>
      <c r="I186" s="29">
        <v>111572503.51000001</v>
      </c>
    </row>
    <row r="187" spans="1:9" x14ac:dyDescent="0.25">
      <c r="A187" s="33" t="s">
        <v>104</v>
      </c>
      <c r="B187" s="4" t="s">
        <v>352</v>
      </c>
      <c r="C187" s="3" t="s">
        <v>353</v>
      </c>
      <c r="D187" s="28">
        <v>0</v>
      </c>
      <c r="E187" s="28">
        <v>99682477.920000002</v>
      </c>
      <c r="F187" s="28">
        <v>0</v>
      </c>
      <c r="G187" s="28">
        <v>11890025.59</v>
      </c>
      <c r="H187" s="28">
        <v>0</v>
      </c>
      <c r="I187" s="29">
        <v>111572503.51000001</v>
      </c>
    </row>
    <row r="188" spans="1:9" x14ac:dyDescent="0.25">
      <c r="A188" s="33" t="s">
        <v>104</v>
      </c>
      <c r="B188" s="4" t="s">
        <v>354</v>
      </c>
      <c r="C188" s="3" t="s">
        <v>355</v>
      </c>
      <c r="D188" s="28">
        <v>0</v>
      </c>
      <c r="E188" s="28">
        <v>99682477.920000002</v>
      </c>
      <c r="F188" s="28">
        <v>0</v>
      </c>
      <c r="G188" s="28">
        <v>11890025.59</v>
      </c>
      <c r="H188" s="28">
        <v>0</v>
      </c>
      <c r="I188" s="29">
        <v>111572503.51000001</v>
      </c>
    </row>
    <row r="189" spans="1:9" x14ac:dyDescent="0.25">
      <c r="A189" s="33" t="s">
        <v>104</v>
      </c>
      <c r="B189" s="4" t="s">
        <v>356</v>
      </c>
      <c r="C189" s="3" t="s">
        <v>357</v>
      </c>
      <c r="D189" s="28">
        <v>0</v>
      </c>
      <c r="E189" s="28">
        <v>9248968192.3199997</v>
      </c>
      <c r="F189" s="28">
        <v>0</v>
      </c>
      <c r="G189" s="28">
        <v>1335150433.4100001</v>
      </c>
      <c r="H189" s="28">
        <v>0</v>
      </c>
      <c r="I189" s="29">
        <v>10584118625.73</v>
      </c>
    </row>
    <row r="190" spans="1:9" x14ac:dyDescent="0.25">
      <c r="A190" s="33" t="s">
        <v>104</v>
      </c>
      <c r="B190" s="4" t="s">
        <v>358</v>
      </c>
      <c r="C190" s="3" t="s">
        <v>359</v>
      </c>
      <c r="D190" s="28">
        <v>0</v>
      </c>
      <c r="E190" s="28">
        <v>2478041106.21</v>
      </c>
      <c r="F190" s="28">
        <v>0</v>
      </c>
      <c r="G190" s="28">
        <v>137721277.97</v>
      </c>
      <c r="H190" s="28">
        <v>0</v>
      </c>
      <c r="I190" s="29">
        <v>2615762384.1799998</v>
      </c>
    </row>
    <row r="191" spans="1:9" x14ac:dyDescent="0.25">
      <c r="A191" s="33" t="s">
        <v>104</v>
      </c>
      <c r="B191" s="4" t="s">
        <v>360</v>
      </c>
      <c r="C191" s="3" t="s">
        <v>361</v>
      </c>
      <c r="D191" s="28">
        <v>0</v>
      </c>
      <c r="E191" s="28">
        <v>2478041106.21</v>
      </c>
      <c r="F191" s="28">
        <v>0</v>
      </c>
      <c r="G191" s="28">
        <v>137721277.97</v>
      </c>
      <c r="H191" s="28">
        <v>0</v>
      </c>
      <c r="I191" s="29">
        <v>2615762384.1799998</v>
      </c>
    </row>
    <row r="192" spans="1:9" x14ac:dyDescent="0.25">
      <c r="A192" s="33" t="s">
        <v>104</v>
      </c>
      <c r="B192" s="4" t="s">
        <v>362</v>
      </c>
      <c r="C192" s="3" t="s">
        <v>363</v>
      </c>
      <c r="D192" s="28">
        <v>0</v>
      </c>
      <c r="E192" s="28">
        <v>6770927086.1099997</v>
      </c>
      <c r="F192" s="28">
        <v>0</v>
      </c>
      <c r="G192" s="28">
        <v>1197429155.4400001</v>
      </c>
      <c r="H192" s="28">
        <v>0</v>
      </c>
      <c r="I192" s="29">
        <v>7968356241.5500002</v>
      </c>
    </row>
    <row r="193" spans="1:9" x14ac:dyDescent="0.25">
      <c r="A193" s="33" t="s">
        <v>104</v>
      </c>
      <c r="B193" s="4" t="s">
        <v>364</v>
      </c>
      <c r="C193" s="3" t="s">
        <v>365</v>
      </c>
      <c r="D193" s="28">
        <v>0</v>
      </c>
      <c r="E193" s="28">
        <v>6770927086.1099997</v>
      </c>
      <c r="F193" s="28">
        <v>0</v>
      </c>
      <c r="G193" s="28">
        <v>1197429155.4400001</v>
      </c>
      <c r="H193" s="28">
        <v>0</v>
      </c>
      <c r="I193" s="29">
        <v>7968356241.5500002</v>
      </c>
    </row>
    <row r="194" spans="1:9" x14ac:dyDescent="0.25">
      <c r="A194" s="33" t="s">
        <v>104</v>
      </c>
      <c r="B194" s="4" t="s">
        <v>366</v>
      </c>
      <c r="C194" s="3" t="s">
        <v>367</v>
      </c>
      <c r="D194" s="28">
        <v>0</v>
      </c>
      <c r="E194" s="28">
        <v>3706209590.8899999</v>
      </c>
      <c r="F194" s="28">
        <v>0</v>
      </c>
      <c r="G194" s="28">
        <v>368573028.45999998</v>
      </c>
      <c r="H194" s="28">
        <v>0</v>
      </c>
      <c r="I194" s="29">
        <v>4074782619.3499999</v>
      </c>
    </row>
    <row r="195" spans="1:9" x14ac:dyDescent="0.25">
      <c r="A195" s="33" t="s">
        <v>104</v>
      </c>
      <c r="B195" s="4" t="s">
        <v>368</v>
      </c>
      <c r="C195" s="3" t="s">
        <v>369</v>
      </c>
      <c r="D195" s="28">
        <v>0</v>
      </c>
      <c r="E195" s="28">
        <v>3064717495.2199998</v>
      </c>
      <c r="F195" s="28">
        <v>0</v>
      </c>
      <c r="G195" s="28">
        <v>828856126.98000002</v>
      </c>
      <c r="H195" s="28">
        <v>0</v>
      </c>
      <c r="I195" s="29">
        <v>3893573622.1999998</v>
      </c>
    </row>
    <row r="196" spans="1:9" x14ac:dyDescent="0.25">
      <c r="A196" s="33" t="s">
        <v>104</v>
      </c>
      <c r="B196" s="4" t="s">
        <v>370</v>
      </c>
      <c r="C196" s="3" t="s">
        <v>371</v>
      </c>
      <c r="D196" s="28">
        <v>0</v>
      </c>
      <c r="E196" s="28">
        <v>1683259</v>
      </c>
      <c r="F196" s="28">
        <v>0</v>
      </c>
      <c r="G196" s="28">
        <v>192807</v>
      </c>
      <c r="H196" s="28">
        <v>0</v>
      </c>
      <c r="I196" s="29">
        <v>1876066</v>
      </c>
    </row>
    <row r="197" spans="1:9" x14ac:dyDescent="0.25">
      <c r="A197" s="33" t="s">
        <v>104</v>
      </c>
      <c r="B197" s="4" t="s">
        <v>372</v>
      </c>
      <c r="C197" s="3" t="s">
        <v>373</v>
      </c>
      <c r="D197" s="28">
        <v>0</v>
      </c>
      <c r="E197" s="28">
        <v>1683259</v>
      </c>
      <c r="F197" s="28">
        <v>0</v>
      </c>
      <c r="G197" s="28">
        <v>192807</v>
      </c>
      <c r="H197" s="28">
        <v>0</v>
      </c>
      <c r="I197" s="29">
        <v>1876066</v>
      </c>
    </row>
    <row r="198" spans="1:9" x14ac:dyDescent="0.25">
      <c r="A198" s="33" t="s">
        <v>104</v>
      </c>
      <c r="B198" s="4" t="s">
        <v>374</v>
      </c>
      <c r="C198" s="3" t="s">
        <v>373</v>
      </c>
      <c r="D198" s="28">
        <v>0</v>
      </c>
      <c r="E198" s="28">
        <v>1683259</v>
      </c>
      <c r="F198" s="28">
        <v>0</v>
      </c>
      <c r="G198" s="28">
        <v>192807</v>
      </c>
      <c r="H198" s="28">
        <v>0</v>
      </c>
      <c r="I198" s="29">
        <v>1876066</v>
      </c>
    </row>
    <row r="199" spans="1:9" x14ac:dyDescent="0.25">
      <c r="A199" s="33" t="s">
        <v>104</v>
      </c>
      <c r="B199" s="4" t="s">
        <v>375</v>
      </c>
      <c r="C199" s="3" t="s">
        <v>373</v>
      </c>
      <c r="D199" s="28">
        <v>0</v>
      </c>
      <c r="E199" s="28">
        <v>1683259</v>
      </c>
      <c r="F199" s="28">
        <v>0</v>
      </c>
      <c r="G199" s="28">
        <v>192807</v>
      </c>
      <c r="H199" s="28">
        <v>0</v>
      </c>
      <c r="I199" s="29">
        <v>1876066</v>
      </c>
    </row>
    <row r="200" spans="1:9" x14ac:dyDescent="0.25">
      <c r="A200" s="33" t="s">
        <v>5</v>
      </c>
      <c r="B200" s="4" t="s">
        <v>376</v>
      </c>
      <c r="C200" s="3" t="s">
        <v>377</v>
      </c>
      <c r="D200" s="28">
        <v>6857095197.0900002</v>
      </c>
      <c r="E200" s="28">
        <v>0</v>
      </c>
      <c r="F200" s="28">
        <v>2777907505.0599999</v>
      </c>
      <c r="G200" s="28">
        <v>-40223999.299999997</v>
      </c>
      <c r="H200" s="28">
        <v>9675226701.4500008</v>
      </c>
      <c r="I200" s="29">
        <v>0</v>
      </c>
    </row>
    <row r="201" spans="1:9" x14ac:dyDescent="0.25">
      <c r="A201" s="33" t="s">
        <v>5</v>
      </c>
      <c r="B201" s="4" t="s">
        <v>378</v>
      </c>
      <c r="C201" s="3" t="s">
        <v>379</v>
      </c>
      <c r="D201" s="28">
        <v>6822357930.5</v>
      </c>
      <c r="E201" s="28">
        <v>0</v>
      </c>
      <c r="F201" s="28">
        <v>2722072759.7600002</v>
      </c>
      <c r="G201" s="28">
        <v>0</v>
      </c>
      <c r="H201" s="28">
        <v>9544430690.2600002</v>
      </c>
      <c r="I201" s="29">
        <v>0</v>
      </c>
    </row>
    <row r="202" spans="1:9" x14ac:dyDescent="0.25">
      <c r="A202" s="33" t="s">
        <v>5</v>
      </c>
      <c r="B202" s="4" t="s">
        <v>380</v>
      </c>
      <c r="C202" s="3" t="s">
        <v>381</v>
      </c>
      <c r="D202" s="28">
        <v>5047469451.7200003</v>
      </c>
      <c r="E202" s="28">
        <v>0</v>
      </c>
      <c r="F202" s="28">
        <v>862950818.63</v>
      </c>
      <c r="G202" s="28">
        <v>0</v>
      </c>
      <c r="H202" s="28">
        <v>5910420270.3500004</v>
      </c>
      <c r="I202" s="29">
        <v>0</v>
      </c>
    </row>
    <row r="203" spans="1:9" x14ac:dyDescent="0.25">
      <c r="A203" s="33" t="s">
        <v>5</v>
      </c>
      <c r="B203" s="4" t="s">
        <v>382</v>
      </c>
      <c r="C203" s="3" t="s">
        <v>383</v>
      </c>
      <c r="D203" s="28">
        <v>543353197.46000004</v>
      </c>
      <c r="E203" s="28">
        <v>0</v>
      </c>
      <c r="F203" s="28">
        <v>55835256.93</v>
      </c>
      <c r="G203" s="28">
        <v>0</v>
      </c>
      <c r="H203" s="28">
        <v>599188454.38999999</v>
      </c>
      <c r="I203" s="29">
        <v>0</v>
      </c>
    </row>
    <row r="204" spans="1:9" x14ac:dyDescent="0.25">
      <c r="A204" s="33" t="s">
        <v>5</v>
      </c>
      <c r="B204" s="4" t="s">
        <v>384</v>
      </c>
      <c r="C204" s="3" t="s">
        <v>385</v>
      </c>
      <c r="D204" s="28">
        <v>1373661864.53</v>
      </c>
      <c r="E204" s="28">
        <v>0</v>
      </c>
      <c r="F204" s="28">
        <v>131368333.05</v>
      </c>
      <c r="G204" s="28">
        <v>0</v>
      </c>
      <c r="H204" s="28">
        <v>1505030197.5799999</v>
      </c>
      <c r="I204" s="29">
        <v>0</v>
      </c>
    </row>
    <row r="205" spans="1:9" x14ac:dyDescent="0.25">
      <c r="A205" s="33" t="s">
        <v>5</v>
      </c>
      <c r="B205" s="4" t="s">
        <v>386</v>
      </c>
      <c r="C205" s="3" t="s">
        <v>387</v>
      </c>
      <c r="D205" s="28">
        <v>960112924.55999994</v>
      </c>
      <c r="E205" s="28">
        <v>0</v>
      </c>
      <c r="F205" s="28">
        <v>399074808.38</v>
      </c>
      <c r="G205" s="28">
        <v>0</v>
      </c>
      <c r="H205" s="28">
        <v>1359187732.9400001</v>
      </c>
      <c r="I205" s="29">
        <v>0</v>
      </c>
    </row>
    <row r="206" spans="1:9" x14ac:dyDescent="0.25">
      <c r="A206" s="33" t="s">
        <v>5</v>
      </c>
      <c r="B206" s="4" t="s">
        <v>388</v>
      </c>
      <c r="C206" s="3" t="s">
        <v>389</v>
      </c>
      <c r="D206" s="28">
        <v>464965920.52999997</v>
      </c>
      <c r="E206" s="28">
        <v>0</v>
      </c>
      <c r="F206" s="28">
        <v>83541914.280000001</v>
      </c>
      <c r="G206" s="28">
        <v>0</v>
      </c>
      <c r="H206" s="28">
        <v>548507834.80999994</v>
      </c>
      <c r="I206" s="29">
        <v>0</v>
      </c>
    </row>
    <row r="207" spans="1:9" x14ac:dyDescent="0.25">
      <c r="A207" s="33" t="s">
        <v>5</v>
      </c>
      <c r="B207" s="4" t="s">
        <v>390</v>
      </c>
      <c r="C207" s="3" t="s">
        <v>391</v>
      </c>
      <c r="D207" s="28">
        <v>1580889280.0699999</v>
      </c>
      <c r="E207" s="28">
        <v>0</v>
      </c>
      <c r="F207" s="28">
        <v>189995719.59999999</v>
      </c>
      <c r="G207" s="28">
        <v>0</v>
      </c>
      <c r="H207" s="28">
        <v>1770884999.6700001</v>
      </c>
      <c r="I207" s="29">
        <v>0</v>
      </c>
    </row>
    <row r="208" spans="1:9" x14ac:dyDescent="0.25">
      <c r="A208" s="33" t="s">
        <v>5</v>
      </c>
      <c r="B208" s="4" t="s">
        <v>392</v>
      </c>
      <c r="C208" s="3" t="s">
        <v>393</v>
      </c>
      <c r="D208" s="28">
        <v>124486264.56999999</v>
      </c>
      <c r="E208" s="28">
        <v>0</v>
      </c>
      <c r="F208" s="28">
        <v>3134786.39</v>
      </c>
      <c r="G208" s="28">
        <v>0</v>
      </c>
      <c r="H208" s="28">
        <v>127621050.95999999</v>
      </c>
      <c r="I208" s="29">
        <v>0</v>
      </c>
    </row>
    <row r="209" spans="1:9" x14ac:dyDescent="0.25">
      <c r="A209" s="33" t="s">
        <v>5</v>
      </c>
      <c r="B209" s="4" t="s">
        <v>394</v>
      </c>
      <c r="C209" s="3" t="s">
        <v>395</v>
      </c>
      <c r="D209" s="28">
        <v>245510816.08000001</v>
      </c>
      <c r="E209" s="28">
        <v>0</v>
      </c>
      <c r="F209" s="28">
        <v>857469980.21000004</v>
      </c>
      <c r="G209" s="28">
        <v>0</v>
      </c>
      <c r="H209" s="28">
        <v>1102980796.29</v>
      </c>
      <c r="I209" s="29">
        <v>0</v>
      </c>
    </row>
    <row r="210" spans="1:9" x14ac:dyDescent="0.25">
      <c r="A210" s="33" t="s">
        <v>5</v>
      </c>
      <c r="B210" s="4" t="s">
        <v>396</v>
      </c>
      <c r="C210" s="3" t="s">
        <v>397</v>
      </c>
      <c r="D210" s="28">
        <v>42765957.43</v>
      </c>
      <c r="E210" s="28">
        <v>0</v>
      </c>
      <c r="F210" s="28">
        <v>6949208.3099999996</v>
      </c>
      <c r="G210" s="28">
        <v>0</v>
      </c>
      <c r="H210" s="28">
        <v>49715165.740000002</v>
      </c>
      <c r="I210" s="29">
        <v>0</v>
      </c>
    </row>
    <row r="211" spans="1:9" x14ac:dyDescent="0.25">
      <c r="A211" s="33" t="s">
        <v>5</v>
      </c>
      <c r="B211" s="4" t="s">
        <v>398</v>
      </c>
      <c r="C211" s="3" t="s">
        <v>399</v>
      </c>
      <c r="D211" s="28">
        <v>6162248.71</v>
      </c>
      <c r="E211" s="28">
        <v>0</v>
      </c>
      <c r="F211" s="28">
        <v>1441423.19</v>
      </c>
      <c r="G211" s="28">
        <v>0</v>
      </c>
      <c r="H211" s="28">
        <v>7603671.9000000004</v>
      </c>
      <c r="I211" s="29">
        <v>0</v>
      </c>
    </row>
    <row r="212" spans="1:9" x14ac:dyDescent="0.25">
      <c r="A212" s="33" t="s">
        <v>5</v>
      </c>
      <c r="B212" s="4" t="s">
        <v>400</v>
      </c>
      <c r="C212" s="3" t="s">
        <v>401</v>
      </c>
      <c r="D212" s="28">
        <v>5163725.5599999996</v>
      </c>
      <c r="E212" s="28">
        <v>0</v>
      </c>
      <c r="F212" s="28">
        <v>973608.26</v>
      </c>
      <c r="G212" s="28">
        <v>0</v>
      </c>
      <c r="H212" s="28">
        <v>6137333.8200000003</v>
      </c>
      <c r="I212" s="29">
        <v>0</v>
      </c>
    </row>
    <row r="213" spans="1:9" x14ac:dyDescent="0.25">
      <c r="A213" s="33" t="s">
        <v>5</v>
      </c>
      <c r="B213" s="4" t="s">
        <v>402</v>
      </c>
      <c r="C213" s="3" t="s">
        <v>403</v>
      </c>
      <c r="D213" s="28">
        <v>116180487.45999999</v>
      </c>
      <c r="E213" s="28">
        <v>0</v>
      </c>
      <c r="F213" s="28">
        <v>763738311.65999997</v>
      </c>
      <c r="G213" s="28">
        <v>0</v>
      </c>
      <c r="H213" s="28">
        <v>879918799.12</v>
      </c>
      <c r="I213" s="29">
        <v>0</v>
      </c>
    </row>
    <row r="214" spans="1:9" x14ac:dyDescent="0.25">
      <c r="A214" s="33" t="s">
        <v>5</v>
      </c>
      <c r="B214" s="4" t="s">
        <v>404</v>
      </c>
      <c r="C214" s="3" t="s">
        <v>405</v>
      </c>
      <c r="D214" s="28">
        <v>61494114.450000003</v>
      </c>
      <c r="E214" s="28">
        <v>0</v>
      </c>
      <c r="F214" s="28">
        <v>29284804.68</v>
      </c>
      <c r="G214" s="28">
        <v>0</v>
      </c>
      <c r="H214" s="28">
        <v>90778919.129999995</v>
      </c>
      <c r="I214" s="29">
        <v>0</v>
      </c>
    </row>
    <row r="215" spans="1:9" x14ac:dyDescent="0.25">
      <c r="A215" s="33" t="s">
        <v>5</v>
      </c>
      <c r="B215" s="4" t="s">
        <v>406</v>
      </c>
      <c r="C215" s="3" t="s">
        <v>407</v>
      </c>
      <c r="D215" s="28">
        <v>2449557.7400000002</v>
      </c>
      <c r="E215" s="28">
        <v>0</v>
      </c>
      <c r="F215" s="28">
        <v>53515486.649999999</v>
      </c>
      <c r="G215" s="28">
        <v>0</v>
      </c>
      <c r="H215" s="28">
        <v>55965044.390000001</v>
      </c>
      <c r="I215" s="29">
        <v>0</v>
      </c>
    </row>
    <row r="216" spans="1:9" x14ac:dyDescent="0.25">
      <c r="A216" s="33" t="s">
        <v>5</v>
      </c>
      <c r="B216" s="4" t="s">
        <v>408</v>
      </c>
      <c r="C216" s="3" t="s">
        <v>409</v>
      </c>
      <c r="D216" s="28">
        <v>11294724.73</v>
      </c>
      <c r="E216" s="28">
        <v>0</v>
      </c>
      <c r="F216" s="28">
        <v>1567137.46</v>
      </c>
      <c r="G216" s="28">
        <v>0</v>
      </c>
      <c r="H216" s="28">
        <v>12861862.189999999</v>
      </c>
      <c r="I216" s="29">
        <v>0</v>
      </c>
    </row>
    <row r="217" spans="1:9" x14ac:dyDescent="0.25">
      <c r="A217" s="33" t="s">
        <v>5</v>
      </c>
      <c r="B217" s="4" t="s">
        <v>410</v>
      </c>
      <c r="C217" s="3" t="s">
        <v>411</v>
      </c>
      <c r="D217" s="28">
        <v>1529377662.7</v>
      </c>
      <c r="E217" s="28">
        <v>0</v>
      </c>
      <c r="F217" s="28">
        <v>1001651960.92</v>
      </c>
      <c r="G217" s="28">
        <v>0</v>
      </c>
      <c r="H217" s="28">
        <v>2531029623.6199999</v>
      </c>
      <c r="I217" s="29">
        <v>0</v>
      </c>
    </row>
    <row r="218" spans="1:9" x14ac:dyDescent="0.25">
      <c r="A218" s="33" t="s">
        <v>5</v>
      </c>
      <c r="B218" s="4" t="s">
        <v>412</v>
      </c>
      <c r="C218" s="3" t="s">
        <v>413</v>
      </c>
      <c r="D218" s="28">
        <v>88631930.579999998</v>
      </c>
      <c r="E218" s="28">
        <v>0</v>
      </c>
      <c r="F218" s="28">
        <v>19101257.710000001</v>
      </c>
      <c r="G218" s="28">
        <v>0</v>
      </c>
      <c r="H218" s="28">
        <v>107733188.29000001</v>
      </c>
      <c r="I218" s="29">
        <v>0</v>
      </c>
    </row>
    <row r="219" spans="1:9" x14ac:dyDescent="0.25">
      <c r="A219" s="33" t="s">
        <v>5</v>
      </c>
      <c r="B219" s="4" t="s">
        <v>414</v>
      </c>
      <c r="C219" s="3" t="s">
        <v>415</v>
      </c>
      <c r="D219" s="28">
        <v>15081121.98</v>
      </c>
      <c r="E219" s="28">
        <v>0</v>
      </c>
      <c r="F219" s="28">
        <v>3517631.46</v>
      </c>
      <c r="G219" s="28">
        <v>0</v>
      </c>
      <c r="H219" s="28">
        <v>18598753.440000001</v>
      </c>
      <c r="I219" s="29">
        <v>0</v>
      </c>
    </row>
    <row r="220" spans="1:9" x14ac:dyDescent="0.25">
      <c r="A220" s="33" t="s">
        <v>5</v>
      </c>
      <c r="B220" s="4" t="s">
        <v>416</v>
      </c>
      <c r="C220" s="3" t="s">
        <v>417</v>
      </c>
      <c r="D220" s="28">
        <v>1252670559.7</v>
      </c>
      <c r="E220" s="28">
        <v>0</v>
      </c>
      <c r="F220" s="28">
        <v>910540212.75999999</v>
      </c>
      <c r="G220" s="28">
        <v>0</v>
      </c>
      <c r="H220" s="28">
        <v>2163210772.46</v>
      </c>
      <c r="I220" s="29">
        <v>0</v>
      </c>
    </row>
    <row r="221" spans="1:9" x14ac:dyDescent="0.25">
      <c r="A221" s="33" t="s">
        <v>5</v>
      </c>
      <c r="B221" s="4" t="s">
        <v>418</v>
      </c>
      <c r="C221" s="3" t="s">
        <v>419</v>
      </c>
      <c r="D221" s="28">
        <v>20874518.59</v>
      </c>
      <c r="E221" s="28">
        <v>0</v>
      </c>
      <c r="F221" s="28">
        <v>10849932.369999999</v>
      </c>
      <c r="G221" s="28">
        <v>0</v>
      </c>
      <c r="H221" s="28">
        <v>31724450.960000001</v>
      </c>
      <c r="I221" s="29">
        <v>0</v>
      </c>
    </row>
    <row r="222" spans="1:9" x14ac:dyDescent="0.25">
      <c r="A222" s="33" t="s">
        <v>5</v>
      </c>
      <c r="B222" s="4" t="s">
        <v>420</v>
      </c>
      <c r="C222" s="3" t="s">
        <v>421</v>
      </c>
      <c r="D222" s="28">
        <v>29611389.059999999</v>
      </c>
      <c r="E222" s="28">
        <v>0</v>
      </c>
      <c r="F222" s="28">
        <v>27587517.559999999</v>
      </c>
      <c r="G222" s="28">
        <v>0</v>
      </c>
      <c r="H222" s="28">
        <v>57198906.619999997</v>
      </c>
      <c r="I222" s="29">
        <v>0</v>
      </c>
    </row>
    <row r="223" spans="1:9" x14ac:dyDescent="0.25">
      <c r="A223" s="33" t="s">
        <v>5</v>
      </c>
      <c r="B223" s="4" t="s">
        <v>422</v>
      </c>
      <c r="C223" s="3" t="s">
        <v>423</v>
      </c>
      <c r="D223" s="28">
        <v>8908.7999999999993</v>
      </c>
      <c r="E223" s="28">
        <v>0</v>
      </c>
      <c r="F223" s="28">
        <v>1566441.28</v>
      </c>
      <c r="G223" s="28">
        <v>0</v>
      </c>
      <c r="H223" s="28">
        <v>1575350.08</v>
      </c>
      <c r="I223" s="29">
        <v>0</v>
      </c>
    </row>
    <row r="224" spans="1:9" x14ac:dyDescent="0.25">
      <c r="A224" s="33" t="s">
        <v>5</v>
      </c>
      <c r="B224" s="4" t="s">
        <v>424</v>
      </c>
      <c r="C224" s="3" t="s">
        <v>425</v>
      </c>
      <c r="D224" s="28">
        <v>43106444.07</v>
      </c>
      <c r="E224" s="28">
        <v>0</v>
      </c>
      <c r="F224" s="28">
        <v>14120411.17</v>
      </c>
      <c r="G224" s="28">
        <v>0</v>
      </c>
      <c r="H224" s="28">
        <v>57226855.240000002</v>
      </c>
      <c r="I224" s="29">
        <v>0</v>
      </c>
    </row>
    <row r="225" spans="1:9" x14ac:dyDescent="0.25">
      <c r="A225" s="33" t="s">
        <v>5</v>
      </c>
      <c r="B225" s="4" t="s">
        <v>426</v>
      </c>
      <c r="C225" s="3" t="s">
        <v>427</v>
      </c>
      <c r="D225" s="28">
        <v>16628151.810000001</v>
      </c>
      <c r="E225" s="28">
        <v>0</v>
      </c>
      <c r="F225" s="28">
        <v>2487400.06</v>
      </c>
      <c r="G225" s="28">
        <v>0</v>
      </c>
      <c r="H225" s="28">
        <v>19115551.870000001</v>
      </c>
      <c r="I225" s="29">
        <v>0</v>
      </c>
    </row>
    <row r="226" spans="1:9" x14ac:dyDescent="0.25">
      <c r="A226" s="33" t="s">
        <v>5</v>
      </c>
      <c r="B226" s="4" t="s">
        <v>428</v>
      </c>
      <c r="C226" s="3" t="s">
        <v>429</v>
      </c>
      <c r="D226" s="28">
        <v>62764638.109999999</v>
      </c>
      <c r="E226" s="28">
        <v>0</v>
      </c>
      <c r="F226" s="28">
        <v>11881156.550000001</v>
      </c>
      <c r="G226" s="28">
        <v>0</v>
      </c>
      <c r="H226" s="28">
        <v>74645794.659999996</v>
      </c>
      <c r="I226" s="29">
        <v>0</v>
      </c>
    </row>
    <row r="227" spans="1:9" x14ac:dyDescent="0.25">
      <c r="A227" s="33" t="s">
        <v>5</v>
      </c>
      <c r="B227" s="4" t="s">
        <v>430</v>
      </c>
      <c r="C227" s="3" t="s">
        <v>431</v>
      </c>
      <c r="D227" s="28">
        <v>48689382.310000002</v>
      </c>
      <c r="E227" s="28">
        <v>0</v>
      </c>
      <c r="F227" s="28">
        <v>15610746</v>
      </c>
      <c r="G227" s="28">
        <v>0</v>
      </c>
      <c r="H227" s="28">
        <v>64300128.310000002</v>
      </c>
      <c r="I227" s="29">
        <v>0</v>
      </c>
    </row>
    <row r="228" spans="1:9" x14ac:dyDescent="0.25">
      <c r="A228" s="33" t="s">
        <v>5</v>
      </c>
      <c r="B228" s="4" t="s">
        <v>749</v>
      </c>
      <c r="C228" s="3" t="s">
        <v>363</v>
      </c>
      <c r="D228" s="28">
        <v>0</v>
      </c>
      <c r="E228" s="28">
        <v>0</v>
      </c>
      <c r="F228" s="28">
        <v>9781146</v>
      </c>
      <c r="G228" s="28">
        <v>0</v>
      </c>
      <c r="H228" s="28">
        <v>9781146</v>
      </c>
      <c r="I228" s="29">
        <v>0</v>
      </c>
    </row>
    <row r="229" spans="1:9" x14ac:dyDescent="0.25">
      <c r="A229" s="33" t="s">
        <v>5</v>
      </c>
      <c r="B229" s="4" t="s">
        <v>750</v>
      </c>
      <c r="C229" s="3" t="s">
        <v>751</v>
      </c>
      <c r="D229" s="28">
        <v>0</v>
      </c>
      <c r="E229" s="28">
        <v>0</v>
      </c>
      <c r="F229" s="28">
        <v>9781146</v>
      </c>
      <c r="G229" s="28">
        <v>0</v>
      </c>
      <c r="H229" s="28">
        <v>9781146</v>
      </c>
      <c r="I229" s="29">
        <v>0</v>
      </c>
    </row>
    <row r="230" spans="1:9" x14ac:dyDescent="0.25">
      <c r="A230" s="33" t="s">
        <v>5</v>
      </c>
      <c r="B230" s="4" t="s">
        <v>432</v>
      </c>
      <c r="C230" s="3" t="s">
        <v>433</v>
      </c>
      <c r="D230" s="28">
        <v>48689382.310000002</v>
      </c>
      <c r="E230" s="28">
        <v>0</v>
      </c>
      <c r="F230" s="28">
        <v>5829600</v>
      </c>
      <c r="G230" s="28">
        <v>0</v>
      </c>
      <c r="H230" s="28">
        <v>54518982.310000002</v>
      </c>
      <c r="I230" s="29">
        <v>0</v>
      </c>
    </row>
    <row r="231" spans="1:9" x14ac:dyDescent="0.25">
      <c r="A231" s="33" t="s">
        <v>5</v>
      </c>
      <c r="B231" s="4" t="s">
        <v>434</v>
      </c>
      <c r="C231" s="3" t="s">
        <v>435</v>
      </c>
      <c r="D231" s="28">
        <v>48689382.310000002</v>
      </c>
      <c r="E231" s="28">
        <v>0</v>
      </c>
      <c r="F231" s="28">
        <v>5829600</v>
      </c>
      <c r="G231" s="28">
        <v>0</v>
      </c>
      <c r="H231" s="28">
        <v>54518982.310000002</v>
      </c>
      <c r="I231" s="29">
        <v>0</v>
      </c>
    </row>
    <row r="232" spans="1:9" x14ac:dyDescent="0.25">
      <c r="A232" s="33" t="s">
        <v>5</v>
      </c>
      <c r="B232" s="4" t="s">
        <v>723</v>
      </c>
      <c r="C232" s="3" t="s">
        <v>724</v>
      </c>
      <c r="D232" s="28">
        <v>-13952115.720000001</v>
      </c>
      <c r="E232" s="28">
        <v>0</v>
      </c>
      <c r="F232" s="28">
        <v>40223999.299999997</v>
      </c>
      <c r="G232" s="28">
        <v>-40223999.299999997</v>
      </c>
      <c r="H232" s="28">
        <v>66495882.880000003</v>
      </c>
      <c r="I232" s="29">
        <v>0</v>
      </c>
    </row>
    <row r="233" spans="1:9" x14ac:dyDescent="0.25">
      <c r="A233" s="33" t="s">
        <v>5</v>
      </c>
      <c r="B233" s="4" t="s">
        <v>725</v>
      </c>
      <c r="C233" s="3" t="s">
        <v>726</v>
      </c>
      <c r="D233" s="28">
        <v>-13952115.720000001</v>
      </c>
      <c r="E233" s="28">
        <v>0</v>
      </c>
      <c r="F233" s="28">
        <v>40223999.299999997</v>
      </c>
      <c r="G233" s="28">
        <v>-40223999.299999997</v>
      </c>
      <c r="H233" s="28">
        <v>66495882.880000003</v>
      </c>
      <c r="I233" s="29">
        <v>0</v>
      </c>
    </row>
    <row r="234" spans="1:9" x14ac:dyDescent="0.25">
      <c r="A234" s="33" t="s">
        <v>5</v>
      </c>
      <c r="B234" s="4" t="s">
        <v>727</v>
      </c>
      <c r="C234" s="3" t="s">
        <v>728</v>
      </c>
      <c r="D234" s="28">
        <v>-13952115.720000001</v>
      </c>
      <c r="E234" s="28">
        <v>0</v>
      </c>
      <c r="F234" s="28">
        <v>40223999.299999997</v>
      </c>
      <c r="G234" s="28">
        <v>-40223999.299999997</v>
      </c>
      <c r="H234" s="28">
        <v>66495882.880000003</v>
      </c>
      <c r="I234" s="29">
        <v>0</v>
      </c>
    </row>
    <row r="235" spans="1:9" x14ac:dyDescent="0.25">
      <c r="A235" s="33" t="s">
        <v>5</v>
      </c>
      <c r="B235" s="4" t="s">
        <v>436</v>
      </c>
      <c r="C235" s="3" t="s">
        <v>437</v>
      </c>
      <c r="D235" s="28">
        <v>0</v>
      </c>
      <c r="E235" s="28">
        <v>0</v>
      </c>
      <c r="F235" s="28">
        <v>182275587.5</v>
      </c>
      <c r="G235" s="28">
        <v>182275587.5</v>
      </c>
      <c r="H235" s="28">
        <v>0</v>
      </c>
      <c r="I235" s="29">
        <v>0</v>
      </c>
    </row>
    <row r="236" spans="1:9" x14ac:dyDescent="0.25">
      <c r="A236" s="33" t="s">
        <v>5</v>
      </c>
      <c r="B236" s="4" t="s">
        <v>438</v>
      </c>
      <c r="C236" s="3" t="s">
        <v>439</v>
      </c>
      <c r="D236" s="28">
        <v>0</v>
      </c>
      <c r="E236" s="28">
        <v>0</v>
      </c>
      <c r="F236" s="28">
        <v>-41886638.030000001</v>
      </c>
      <c r="G236" s="28">
        <v>-41886638.030000001</v>
      </c>
      <c r="H236" s="28">
        <v>0</v>
      </c>
      <c r="I236" s="29">
        <v>0</v>
      </c>
    </row>
    <row r="237" spans="1:9" x14ac:dyDescent="0.25">
      <c r="A237" s="33" t="s">
        <v>5</v>
      </c>
      <c r="B237" s="4" t="s">
        <v>440</v>
      </c>
      <c r="C237" s="3" t="s">
        <v>441</v>
      </c>
      <c r="D237" s="28">
        <v>511390763.80000001</v>
      </c>
      <c r="E237" s="28">
        <v>0</v>
      </c>
      <c r="F237" s="28">
        <v>-42226638.030000001</v>
      </c>
      <c r="G237" s="28">
        <v>0</v>
      </c>
      <c r="H237" s="28">
        <v>469164125.76999998</v>
      </c>
      <c r="I237" s="29">
        <v>0</v>
      </c>
    </row>
    <row r="238" spans="1:9" x14ac:dyDescent="0.25">
      <c r="A238" s="33" t="s">
        <v>5</v>
      </c>
      <c r="B238" s="4" t="s">
        <v>442</v>
      </c>
      <c r="C238" s="3" t="s">
        <v>443</v>
      </c>
      <c r="D238" s="28">
        <v>237294078.88999999</v>
      </c>
      <c r="E238" s="28">
        <v>0</v>
      </c>
      <c r="F238" s="28">
        <v>-1205161.05</v>
      </c>
      <c r="G238" s="28">
        <v>0</v>
      </c>
      <c r="H238" s="28">
        <v>236088917.84</v>
      </c>
      <c r="I238" s="29">
        <v>0</v>
      </c>
    </row>
    <row r="239" spans="1:9" x14ac:dyDescent="0.25">
      <c r="A239" s="33" t="s">
        <v>5</v>
      </c>
      <c r="B239" s="4" t="s">
        <v>729</v>
      </c>
      <c r="C239" s="3" t="s">
        <v>730</v>
      </c>
      <c r="D239" s="28">
        <v>2728539.48</v>
      </c>
      <c r="E239" s="28">
        <v>0</v>
      </c>
      <c r="F239" s="28">
        <v>0</v>
      </c>
      <c r="G239" s="28">
        <v>0</v>
      </c>
      <c r="H239" s="28">
        <v>2728539.48</v>
      </c>
      <c r="I239" s="29">
        <v>0</v>
      </c>
    </row>
    <row r="240" spans="1:9" x14ac:dyDescent="0.25">
      <c r="A240" s="33" t="s">
        <v>5</v>
      </c>
      <c r="B240" s="4" t="s">
        <v>444</v>
      </c>
      <c r="C240" s="3" t="s">
        <v>445</v>
      </c>
      <c r="D240" s="28">
        <v>207567583.25999999</v>
      </c>
      <c r="E240" s="28">
        <v>0</v>
      </c>
      <c r="F240" s="28">
        <v>0</v>
      </c>
      <c r="G240" s="28">
        <v>0</v>
      </c>
      <c r="H240" s="28">
        <v>207567583.25999999</v>
      </c>
      <c r="I240" s="29">
        <v>0</v>
      </c>
    </row>
    <row r="241" spans="1:9" x14ac:dyDescent="0.25">
      <c r="A241" s="33" t="s">
        <v>5</v>
      </c>
      <c r="B241" s="4" t="s">
        <v>446</v>
      </c>
      <c r="C241" s="3" t="s">
        <v>447</v>
      </c>
      <c r="D241" s="28">
        <v>587034.06000000006</v>
      </c>
      <c r="E241" s="28">
        <v>0</v>
      </c>
      <c r="F241" s="28">
        <v>0</v>
      </c>
      <c r="G241" s="28">
        <v>0</v>
      </c>
      <c r="H241" s="28">
        <v>587034.06000000006</v>
      </c>
      <c r="I241" s="29">
        <v>0</v>
      </c>
    </row>
    <row r="242" spans="1:9" x14ac:dyDescent="0.25">
      <c r="A242" s="33" t="s">
        <v>5</v>
      </c>
      <c r="B242" s="4" t="s">
        <v>448</v>
      </c>
      <c r="C242" s="3" t="s">
        <v>449</v>
      </c>
      <c r="D242" s="28">
        <v>2923</v>
      </c>
      <c r="E242" s="28">
        <v>0</v>
      </c>
      <c r="F242" s="28">
        <v>0</v>
      </c>
      <c r="G242" s="28">
        <v>0</v>
      </c>
      <c r="H242" s="28">
        <v>2923</v>
      </c>
      <c r="I242" s="29">
        <v>0</v>
      </c>
    </row>
    <row r="243" spans="1:9" x14ac:dyDescent="0.25">
      <c r="A243" s="33" t="s">
        <v>5</v>
      </c>
      <c r="B243" s="4" t="s">
        <v>450</v>
      </c>
      <c r="C243" s="3" t="s">
        <v>451</v>
      </c>
      <c r="D243" s="28">
        <v>3503787.53</v>
      </c>
      <c r="E243" s="28">
        <v>0</v>
      </c>
      <c r="F243" s="28">
        <v>0</v>
      </c>
      <c r="G243" s="28">
        <v>0</v>
      </c>
      <c r="H243" s="28">
        <v>3503787.53</v>
      </c>
      <c r="I243" s="29">
        <v>0</v>
      </c>
    </row>
    <row r="244" spans="1:9" x14ac:dyDescent="0.25">
      <c r="A244" s="33" t="s">
        <v>5</v>
      </c>
      <c r="B244" s="4" t="s">
        <v>452</v>
      </c>
      <c r="C244" s="3" t="s">
        <v>453</v>
      </c>
      <c r="D244" s="28">
        <v>3353950.77</v>
      </c>
      <c r="E244" s="28">
        <v>0</v>
      </c>
      <c r="F244" s="28">
        <v>0</v>
      </c>
      <c r="G244" s="28">
        <v>0</v>
      </c>
      <c r="H244" s="28">
        <v>3353950.77</v>
      </c>
      <c r="I244" s="29">
        <v>0</v>
      </c>
    </row>
    <row r="245" spans="1:9" x14ac:dyDescent="0.25">
      <c r="A245" s="33" t="s">
        <v>5</v>
      </c>
      <c r="B245" s="4" t="s">
        <v>454</v>
      </c>
      <c r="C245" s="3" t="s">
        <v>455</v>
      </c>
      <c r="D245" s="28">
        <v>4176950.48</v>
      </c>
      <c r="E245" s="28">
        <v>0</v>
      </c>
      <c r="F245" s="28">
        <v>-649726.9</v>
      </c>
      <c r="G245" s="28">
        <v>0</v>
      </c>
      <c r="H245" s="28">
        <v>3527223.58</v>
      </c>
      <c r="I245" s="29">
        <v>0</v>
      </c>
    </row>
    <row r="246" spans="1:9" x14ac:dyDescent="0.25">
      <c r="A246" s="33" t="s">
        <v>5</v>
      </c>
      <c r="B246" s="4" t="s">
        <v>456</v>
      </c>
      <c r="C246" s="3" t="s">
        <v>457</v>
      </c>
      <c r="D246" s="28">
        <v>2472485.11</v>
      </c>
      <c r="E246" s="28">
        <v>0</v>
      </c>
      <c r="F246" s="28">
        <v>0</v>
      </c>
      <c r="G246" s="28">
        <v>0</v>
      </c>
      <c r="H246" s="28">
        <v>2472485.11</v>
      </c>
      <c r="I246" s="29">
        <v>0</v>
      </c>
    </row>
    <row r="247" spans="1:9" x14ac:dyDescent="0.25">
      <c r="A247" s="33" t="s">
        <v>5</v>
      </c>
      <c r="B247" s="4" t="s">
        <v>458</v>
      </c>
      <c r="C247" s="3" t="s">
        <v>459</v>
      </c>
      <c r="D247" s="28">
        <v>2590603.16</v>
      </c>
      <c r="E247" s="28">
        <v>0</v>
      </c>
      <c r="F247" s="28">
        <v>-247500</v>
      </c>
      <c r="G247" s="28">
        <v>0</v>
      </c>
      <c r="H247" s="28">
        <v>2343103.16</v>
      </c>
      <c r="I247" s="29">
        <v>0</v>
      </c>
    </row>
    <row r="248" spans="1:9" x14ac:dyDescent="0.25">
      <c r="A248" s="33" t="s">
        <v>5</v>
      </c>
      <c r="B248" s="4" t="s">
        <v>460</v>
      </c>
      <c r="C248" s="3" t="s">
        <v>461</v>
      </c>
      <c r="D248" s="28">
        <v>8987800.75</v>
      </c>
      <c r="E248" s="28">
        <v>0</v>
      </c>
      <c r="F248" s="28">
        <v>0</v>
      </c>
      <c r="G248" s="28">
        <v>0</v>
      </c>
      <c r="H248" s="28">
        <v>8987800.75</v>
      </c>
      <c r="I248" s="29">
        <v>0</v>
      </c>
    </row>
    <row r="249" spans="1:9" x14ac:dyDescent="0.25">
      <c r="A249" s="33" t="s">
        <v>5</v>
      </c>
      <c r="B249" s="4" t="s">
        <v>462</v>
      </c>
      <c r="C249" s="3" t="s">
        <v>463</v>
      </c>
      <c r="D249" s="28">
        <v>1322421.29</v>
      </c>
      <c r="E249" s="28">
        <v>0</v>
      </c>
      <c r="F249" s="28">
        <v>-307934.15000000002</v>
      </c>
      <c r="G249" s="28">
        <v>0</v>
      </c>
      <c r="H249" s="28">
        <v>1014487.14</v>
      </c>
      <c r="I249" s="29">
        <v>0</v>
      </c>
    </row>
    <row r="250" spans="1:9" x14ac:dyDescent="0.25">
      <c r="A250" s="33" t="s">
        <v>5</v>
      </c>
      <c r="B250" s="4" t="s">
        <v>464</v>
      </c>
      <c r="C250" s="3" t="s">
        <v>465</v>
      </c>
      <c r="D250" s="28">
        <v>98852417.260000005</v>
      </c>
      <c r="E250" s="28">
        <v>0</v>
      </c>
      <c r="F250" s="28">
        <v>-40500923.649999999</v>
      </c>
      <c r="G250" s="28">
        <v>0</v>
      </c>
      <c r="H250" s="28">
        <v>58351493.609999999</v>
      </c>
      <c r="I250" s="29">
        <v>0</v>
      </c>
    </row>
    <row r="251" spans="1:9" x14ac:dyDescent="0.25">
      <c r="A251" s="33" t="s">
        <v>5</v>
      </c>
      <c r="B251" s="4" t="s">
        <v>466</v>
      </c>
      <c r="C251" s="3" t="s">
        <v>467</v>
      </c>
      <c r="D251" s="28">
        <v>45004928.539999999</v>
      </c>
      <c r="E251" s="28">
        <v>0</v>
      </c>
      <c r="F251" s="28">
        <v>-19283044.190000001</v>
      </c>
      <c r="G251" s="28">
        <v>0</v>
      </c>
      <c r="H251" s="28">
        <v>25721884.350000001</v>
      </c>
      <c r="I251" s="29">
        <v>0</v>
      </c>
    </row>
    <row r="252" spans="1:9" x14ac:dyDescent="0.25">
      <c r="A252" s="33" t="s">
        <v>5</v>
      </c>
      <c r="B252" s="4" t="s">
        <v>731</v>
      </c>
      <c r="C252" s="3" t="s">
        <v>732</v>
      </c>
      <c r="D252" s="28">
        <v>47773698.640000001</v>
      </c>
      <c r="E252" s="28">
        <v>0</v>
      </c>
      <c r="F252" s="28">
        <v>-23886849.32</v>
      </c>
      <c r="G252" s="28">
        <v>0</v>
      </c>
      <c r="H252" s="28">
        <v>23886849.32</v>
      </c>
      <c r="I252" s="29">
        <v>0</v>
      </c>
    </row>
    <row r="253" spans="1:9" x14ac:dyDescent="0.25">
      <c r="A253" s="33" t="s">
        <v>5</v>
      </c>
      <c r="B253" s="4" t="s">
        <v>733</v>
      </c>
      <c r="C253" s="3" t="s">
        <v>734</v>
      </c>
      <c r="D253" s="28">
        <v>6073790.0800000001</v>
      </c>
      <c r="E253" s="28">
        <v>0</v>
      </c>
      <c r="F253" s="28">
        <v>2668969.86</v>
      </c>
      <c r="G253" s="28">
        <v>0</v>
      </c>
      <c r="H253" s="28">
        <v>8742759.9399999995</v>
      </c>
      <c r="I253" s="29">
        <v>0</v>
      </c>
    </row>
    <row r="254" spans="1:9" x14ac:dyDescent="0.25">
      <c r="A254" s="33" t="s">
        <v>5</v>
      </c>
      <c r="B254" s="4" t="s">
        <v>468</v>
      </c>
      <c r="C254" s="3" t="s">
        <v>469</v>
      </c>
      <c r="D254" s="28">
        <v>175244267.65000001</v>
      </c>
      <c r="E254" s="28">
        <v>0</v>
      </c>
      <c r="F254" s="28">
        <v>-520553.33</v>
      </c>
      <c r="G254" s="28">
        <v>0</v>
      </c>
      <c r="H254" s="28">
        <v>174723714.31999999</v>
      </c>
      <c r="I254" s="29">
        <v>0</v>
      </c>
    </row>
    <row r="255" spans="1:9" x14ac:dyDescent="0.25">
      <c r="A255" s="33" t="s">
        <v>5</v>
      </c>
      <c r="B255" s="4" t="s">
        <v>470</v>
      </c>
      <c r="C255" s="3" t="s">
        <v>471</v>
      </c>
      <c r="D255" s="28">
        <v>232170.03</v>
      </c>
      <c r="E255" s="28">
        <v>0</v>
      </c>
      <c r="F255" s="28">
        <v>0</v>
      </c>
      <c r="G255" s="28">
        <v>0</v>
      </c>
      <c r="H255" s="28">
        <v>232170.03</v>
      </c>
      <c r="I255" s="29">
        <v>0</v>
      </c>
    </row>
    <row r="256" spans="1:9" x14ac:dyDescent="0.25">
      <c r="A256" s="33" t="s">
        <v>5</v>
      </c>
      <c r="B256" s="4" t="s">
        <v>474</v>
      </c>
      <c r="C256" s="3" t="s">
        <v>475</v>
      </c>
      <c r="D256" s="28">
        <v>59742.97</v>
      </c>
      <c r="E256" s="28">
        <v>0</v>
      </c>
      <c r="F256" s="28">
        <v>0</v>
      </c>
      <c r="G256" s="28">
        <v>0</v>
      </c>
      <c r="H256" s="28">
        <v>59742.97</v>
      </c>
      <c r="I256" s="29">
        <v>0</v>
      </c>
    </row>
    <row r="257" spans="1:9" x14ac:dyDescent="0.25">
      <c r="A257" s="33" t="s">
        <v>5</v>
      </c>
      <c r="B257" s="4" t="s">
        <v>476</v>
      </c>
      <c r="C257" s="3" t="s">
        <v>477</v>
      </c>
      <c r="D257" s="28">
        <v>760595.46</v>
      </c>
      <c r="E257" s="28">
        <v>0</v>
      </c>
      <c r="F257" s="28">
        <v>0</v>
      </c>
      <c r="G257" s="28">
        <v>0</v>
      </c>
      <c r="H257" s="28">
        <v>760595.46</v>
      </c>
      <c r="I257" s="29">
        <v>0</v>
      </c>
    </row>
    <row r="258" spans="1:9" x14ac:dyDescent="0.25">
      <c r="A258" s="33" t="s">
        <v>5</v>
      </c>
      <c r="B258" s="4" t="s">
        <v>478</v>
      </c>
      <c r="C258" s="3" t="s">
        <v>479</v>
      </c>
      <c r="D258" s="28">
        <v>1215587.22</v>
      </c>
      <c r="E258" s="28">
        <v>0</v>
      </c>
      <c r="F258" s="28">
        <v>0</v>
      </c>
      <c r="G258" s="28">
        <v>0</v>
      </c>
      <c r="H258" s="28">
        <v>1215587.22</v>
      </c>
      <c r="I258" s="29">
        <v>0</v>
      </c>
    </row>
    <row r="259" spans="1:9" x14ac:dyDescent="0.25">
      <c r="A259" s="33" t="s">
        <v>5</v>
      </c>
      <c r="B259" s="4" t="s">
        <v>480</v>
      </c>
      <c r="C259" s="3" t="s">
        <v>481</v>
      </c>
      <c r="D259" s="28">
        <v>3309763.61</v>
      </c>
      <c r="E259" s="28">
        <v>0</v>
      </c>
      <c r="F259" s="28">
        <v>0</v>
      </c>
      <c r="G259" s="28">
        <v>0</v>
      </c>
      <c r="H259" s="28">
        <v>3309763.61</v>
      </c>
      <c r="I259" s="29">
        <v>0</v>
      </c>
    </row>
    <row r="260" spans="1:9" x14ac:dyDescent="0.25">
      <c r="A260" s="33" t="s">
        <v>5</v>
      </c>
      <c r="B260" s="4" t="s">
        <v>482</v>
      </c>
      <c r="C260" s="3" t="s">
        <v>483</v>
      </c>
      <c r="D260" s="28">
        <v>147434350.33000001</v>
      </c>
      <c r="E260" s="28">
        <v>0</v>
      </c>
      <c r="F260" s="28">
        <v>0</v>
      </c>
      <c r="G260" s="28">
        <v>0</v>
      </c>
      <c r="H260" s="28">
        <v>147434350.33000001</v>
      </c>
      <c r="I260" s="29">
        <v>0</v>
      </c>
    </row>
    <row r="261" spans="1:9" x14ac:dyDescent="0.25">
      <c r="A261" s="33" t="s">
        <v>5</v>
      </c>
      <c r="B261" s="4" t="s">
        <v>484</v>
      </c>
      <c r="C261" s="3" t="s">
        <v>485</v>
      </c>
      <c r="D261" s="28">
        <v>5789101.5599999996</v>
      </c>
      <c r="E261" s="28">
        <v>0</v>
      </c>
      <c r="F261" s="28">
        <v>0</v>
      </c>
      <c r="G261" s="28">
        <v>0</v>
      </c>
      <c r="H261" s="28">
        <v>5789101.5599999996</v>
      </c>
      <c r="I261" s="29">
        <v>0</v>
      </c>
    </row>
    <row r="262" spans="1:9" x14ac:dyDescent="0.25">
      <c r="A262" s="33" t="s">
        <v>5</v>
      </c>
      <c r="B262" s="4" t="s">
        <v>486</v>
      </c>
      <c r="C262" s="3" t="s">
        <v>487</v>
      </c>
      <c r="D262" s="28">
        <v>19993.2</v>
      </c>
      <c r="E262" s="28">
        <v>0</v>
      </c>
      <c r="F262" s="28">
        <v>0</v>
      </c>
      <c r="G262" s="28">
        <v>0</v>
      </c>
      <c r="H262" s="28">
        <v>19993.2</v>
      </c>
      <c r="I262" s="29">
        <v>0</v>
      </c>
    </row>
    <row r="263" spans="1:9" x14ac:dyDescent="0.25">
      <c r="A263" s="33" t="s">
        <v>5</v>
      </c>
      <c r="B263" s="4" t="s">
        <v>488</v>
      </c>
      <c r="C263" s="3" t="s">
        <v>489</v>
      </c>
      <c r="D263" s="28">
        <v>4846012.2699999996</v>
      </c>
      <c r="E263" s="28">
        <v>0</v>
      </c>
      <c r="F263" s="28">
        <v>0</v>
      </c>
      <c r="G263" s="28">
        <v>0</v>
      </c>
      <c r="H263" s="28">
        <v>4846012.2699999996</v>
      </c>
      <c r="I263" s="29">
        <v>0</v>
      </c>
    </row>
    <row r="264" spans="1:9" x14ac:dyDescent="0.25">
      <c r="A264" s="33" t="s">
        <v>5</v>
      </c>
      <c r="B264" s="4" t="s">
        <v>490</v>
      </c>
      <c r="C264" s="3" t="s">
        <v>491</v>
      </c>
      <c r="D264" s="28">
        <v>6809627.7599999998</v>
      </c>
      <c r="E264" s="28">
        <v>0</v>
      </c>
      <c r="F264" s="28">
        <v>-520553.33</v>
      </c>
      <c r="G264" s="28">
        <v>0</v>
      </c>
      <c r="H264" s="28">
        <v>6289074.4299999997</v>
      </c>
      <c r="I264" s="29">
        <v>0</v>
      </c>
    </row>
    <row r="265" spans="1:9" x14ac:dyDescent="0.25">
      <c r="A265" s="33" t="s">
        <v>5</v>
      </c>
      <c r="B265" s="4" t="s">
        <v>492</v>
      </c>
      <c r="C265" s="3" t="s">
        <v>493</v>
      </c>
      <c r="D265" s="28">
        <v>4767323.24</v>
      </c>
      <c r="E265" s="28">
        <v>0</v>
      </c>
      <c r="F265" s="28">
        <v>0</v>
      </c>
      <c r="G265" s="28">
        <v>0</v>
      </c>
      <c r="H265" s="28">
        <v>4767323.24</v>
      </c>
      <c r="I265" s="29">
        <v>0</v>
      </c>
    </row>
    <row r="266" spans="1:9" x14ac:dyDescent="0.25">
      <c r="A266" s="33" t="s">
        <v>104</v>
      </c>
      <c r="B266" s="4" t="s">
        <v>494</v>
      </c>
      <c r="C266" s="3" t="s">
        <v>495</v>
      </c>
      <c r="D266" s="28">
        <v>0</v>
      </c>
      <c r="E266" s="28">
        <v>511390763.80000001</v>
      </c>
      <c r="F266" s="28">
        <v>340000</v>
      </c>
      <c r="G266" s="28">
        <v>-41886638.030000001</v>
      </c>
      <c r="H266" s="28">
        <v>0</v>
      </c>
      <c r="I266" s="29">
        <v>469164125.76999998</v>
      </c>
    </row>
    <row r="267" spans="1:9" x14ac:dyDescent="0.25">
      <c r="A267" s="33" t="s">
        <v>104</v>
      </c>
      <c r="B267" s="4" t="s">
        <v>496</v>
      </c>
      <c r="C267" s="3" t="s">
        <v>443</v>
      </c>
      <c r="D267" s="28">
        <v>0</v>
      </c>
      <c r="E267" s="28">
        <v>237294078.88999999</v>
      </c>
      <c r="F267" s="28">
        <v>340000</v>
      </c>
      <c r="G267" s="28">
        <v>-865161.05</v>
      </c>
      <c r="H267" s="28">
        <v>0</v>
      </c>
      <c r="I267" s="29">
        <v>236088917.84</v>
      </c>
    </row>
    <row r="268" spans="1:9" x14ac:dyDescent="0.25">
      <c r="A268" s="33" t="s">
        <v>104</v>
      </c>
      <c r="B268" s="4" t="s">
        <v>735</v>
      </c>
      <c r="C268" s="3" t="s">
        <v>730</v>
      </c>
      <c r="D268" s="28">
        <v>0</v>
      </c>
      <c r="E268" s="28">
        <v>2728539.48</v>
      </c>
      <c r="F268" s="28">
        <v>0</v>
      </c>
      <c r="G268" s="28">
        <v>0</v>
      </c>
      <c r="H268" s="28">
        <v>0</v>
      </c>
      <c r="I268" s="29">
        <v>2728539.48</v>
      </c>
    </row>
    <row r="269" spans="1:9" x14ac:dyDescent="0.25">
      <c r="A269" s="33" t="s">
        <v>104</v>
      </c>
      <c r="B269" s="4" t="s">
        <v>497</v>
      </c>
      <c r="C269" s="3" t="s">
        <v>445</v>
      </c>
      <c r="D269" s="28">
        <v>0</v>
      </c>
      <c r="E269" s="28">
        <v>207567583.25999999</v>
      </c>
      <c r="F269" s="28">
        <v>0</v>
      </c>
      <c r="G269" s="28">
        <v>0</v>
      </c>
      <c r="H269" s="28">
        <v>0</v>
      </c>
      <c r="I269" s="29">
        <v>207567583.25999999</v>
      </c>
    </row>
    <row r="270" spans="1:9" x14ac:dyDescent="0.25">
      <c r="A270" s="33" t="s">
        <v>104</v>
      </c>
      <c r="B270" s="4" t="s">
        <v>498</v>
      </c>
      <c r="C270" s="3" t="s">
        <v>447</v>
      </c>
      <c r="D270" s="28">
        <v>0</v>
      </c>
      <c r="E270" s="28">
        <v>587034.06000000006</v>
      </c>
      <c r="F270" s="28">
        <v>0</v>
      </c>
      <c r="G270" s="28">
        <v>0</v>
      </c>
      <c r="H270" s="28">
        <v>0</v>
      </c>
      <c r="I270" s="29">
        <v>587034.06000000006</v>
      </c>
    </row>
    <row r="271" spans="1:9" x14ac:dyDescent="0.25">
      <c r="A271" s="33" t="s">
        <v>104</v>
      </c>
      <c r="B271" s="4" t="s">
        <v>499</v>
      </c>
      <c r="C271" s="3" t="s">
        <v>449</v>
      </c>
      <c r="D271" s="28">
        <v>0</v>
      </c>
      <c r="E271" s="28">
        <v>2923</v>
      </c>
      <c r="F271" s="28">
        <v>0</v>
      </c>
      <c r="G271" s="28">
        <v>0</v>
      </c>
      <c r="H271" s="28">
        <v>0</v>
      </c>
      <c r="I271" s="29">
        <v>2923</v>
      </c>
    </row>
    <row r="272" spans="1:9" x14ac:dyDescent="0.25">
      <c r="A272" s="33" t="s">
        <v>104</v>
      </c>
      <c r="B272" s="4" t="s">
        <v>500</v>
      </c>
      <c r="C272" s="3" t="s">
        <v>451</v>
      </c>
      <c r="D272" s="28">
        <v>0</v>
      </c>
      <c r="E272" s="28">
        <v>3503787.53</v>
      </c>
      <c r="F272" s="28">
        <v>0</v>
      </c>
      <c r="G272" s="28">
        <v>0</v>
      </c>
      <c r="H272" s="28">
        <v>0</v>
      </c>
      <c r="I272" s="29">
        <v>3503787.53</v>
      </c>
    </row>
    <row r="273" spans="1:9" x14ac:dyDescent="0.25">
      <c r="A273" s="33" t="s">
        <v>104</v>
      </c>
      <c r="B273" s="4" t="s">
        <v>501</v>
      </c>
      <c r="C273" s="3" t="s">
        <v>453</v>
      </c>
      <c r="D273" s="28">
        <v>0</v>
      </c>
      <c r="E273" s="28">
        <v>3353950.77</v>
      </c>
      <c r="F273" s="28">
        <v>0</v>
      </c>
      <c r="G273" s="28">
        <v>0</v>
      </c>
      <c r="H273" s="28">
        <v>0</v>
      </c>
      <c r="I273" s="29">
        <v>3353950.77</v>
      </c>
    </row>
    <row r="274" spans="1:9" x14ac:dyDescent="0.25">
      <c r="A274" s="33" t="s">
        <v>104</v>
      </c>
      <c r="B274" s="4" t="s">
        <v>502</v>
      </c>
      <c r="C274" s="3" t="s">
        <v>455</v>
      </c>
      <c r="D274" s="28">
        <v>0</v>
      </c>
      <c r="E274" s="28">
        <v>4176950.48</v>
      </c>
      <c r="F274" s="28">
        <v>0</v>
      </c>
      <c r="G274" s="28">
        <v>-649726.9</v>
      </c>
      <c r="H274" s="28">
        <v>0</v>
      </c>
      <c r="I274" s="29">
        <v>3527223.58</v>
      </c>
    </row>
    <row r="275" spans="1:9" x14ac:dyDescent="0.25">
      <c r="A275" s="33" t="s">
        <v>104</v>
      </c>
      <c r="B275" s="4" t="s">
        <v>503</v>
      </c>
      <c r="C275" s="3" t="s">
        <v>457</v>
      </c>
      <c r="D275" s="28">
        <v>0</v>
      </c>
      <c r="E275" s="28">
        <v>2472485.11</v>
      </c>
      <c r="F275" s="28">
        <v>0</v>
      </c>
      <c r="G275" s="28">
        <v>0</v>
      </c>
      <c r="H275" s="28">
        <v>0</v>
      </c>
      <c r="I275" s="29">
        <v>2472485.11</v>
      </c>
    </row>
    <row r="276" spans="1:9" x14ac:dyDescent="0.25">
      <c r="A276" s="33" t="s">
        <v>104</v>
      </c>
      <c r="B276" s="4" t="s">
        <v>504</v>
      </c>
      <c r="C276" s="3" t="s">
        <v>459</v>
      </c>
      <c r="D276" s="28">
        <v>0</v>
      </c>
      <c r="E276" s="28">
        <v>2590603.16</v>
      </c>
      <c r="F276" s="28">
        <v>340000</v>
      </c>
      <c r="G276" s="28">
        <v>92500</v>
      </c>
      <c r="H276" s="28">
        <v>0</v>
      </c>
      <c r="I276" s="29">
        <v>2343103.16</v>
      </c>
    </row>
    <row r="277" spans="1:9" x14ac:dyDescent="0.25">
      <c r="A277" s="33" t="s">
        <v>104</v>
      </c>
      <c r="B277" s="4" t="s">
        <v>505</v>
      </c>
      <c r="C277" s="3" t="s">
        <v>461</v>
      </c>
      <c r="D277" s="28">
        <v>0</v>
      </c>
      <c r="E277" s="28">
        <v>8987800.75</v>
      </c>
      <c r="F277" s="28">
        <v>0</v>
      </c>
      <c r="G277" s="28">
        <v>0</v>
      </c>
      <c r="H277" s="28">
        <v>0</v>
      </c>
      <c r="I277" s="29">
        <v>8987800.75</v>
      </c>
    </row>
    <row r="278" spans="1:9" x14ac:dyDescent="0.25">
      <c r="A278" s="33" t="s">
        <v>104</v>
      </c>
      <c r="B278" s="4" t="s">
        <v>506</v>
      </c>
      <c r="C278" s="3" t="s">
        <v>463</v>
      </c>
      <c r="D278" s="28">
        <v>0</v>
      </c>
      <c r="E278" s="28">
        <v>1322421.29</v>
      </c>
      <c r="F278" s="28">
        <v>0</v>
      </c>
      <c r="G278" s="28">
        <v>-307934.15000000002</v>
      </c>
      <c r="H278" s="28">
        <v>0</v>
      </c>
      <c r="I278" s="29">
        <v>1014487.14</v>
      </c>
    </row>
    <row r="279" spans="1:9" x14ac:dyDescent="0.25">
      <c r="A279" s="33" t="s">
        <v>104</v>
      </c>
      <c r="B279" s="4" t="s">
        <v>507</v>
      </c>
      <c r="C279" s="3" t="s">
        <v>465</v>
      </c>
      <c r="D279" s="28">
        <v>0</v>
      </c>
      <c r="E279" s="28">
        <v>96034280.659999996</v>
      </c>
      <c r="F279" s="28">
        <v>0</v>
      </c>
      <c r="G279" s="28">
        <v>-40500923.649999999</v>
      </c>
      <c r="H279" s="28">
        <v>0</v>
      </c>
      <c r="I279" s="29">
        <v>55533357.009999998</v>
      </c>
    </row>
    <row r="280" spans="1:9" x14ac:dyDescent="0.25">
      <c r="A280" s="33" t="s">
        <v>104</v>
      </c>
      <c r="B280" s="4" t="s">
        <v>508</v>
      </c>
      <c r="C280" s="3" t="s">
        <v>467</v>
      </c>
      <c r="D280" s="28">
        <v>0</v>
      </c>
      <c r="E280" s="28">
        <v>42186791.939999998</v>
      </c>
      <c r="F280" s="28">
        <v>0</v>
      </c>
      <c r="G280" s="28">
        <v>-19283044.190000001</v>
      </c>
      <c r="H280" s="28">
        <v>0</v>
      </c>
      <c r="I280" s="29">
        <v>22903747.75</v>
      </c>
    </row>
    <row r="281" spans="1:9" x14ac:dyDescent="0.25">
      <c r="A281" s="33" t="s">
        <v>104</v>
      </c>
      <c r="B281" s="4" t="s">
        <v>736</v>
      </c>
      <c r="C281" s="3" t="s">
        <v>737</v>
      </c>
      <c r="D281" s="28">
        <v>0</v>
      </c>
      <c r="E281" s="28">
        <v>47773698.640000001</v>
      </c>
      <c r="F281" s="28">
        <v>0</v>
      </c>
      <c r="G281" s="28">
        <v>-23886849.32</v>
      </c>
      <c r="H281" s="28">
        <v>0</v>
      </c>
      <c r="I281" s="29">
        <v>23886849.32</v>
      </c>
    </row>
    <row r="282" spans="1:9" x14ac:dyDescent="0.25">
      <c r="A282" s="33" t="s">
        <v>104</v>
      </c>
      <c r="B282" s="4" t="s">
        <v>738</v>
      </c>
      <c r="C282" s="3" t="s">
        <v>739</v>
      </c>
      <c r="D282" s="28">
        <v>0</v>
      </c>
      <c r="E282" s="28">
        <v>6073790.0800000001</v>
      </c>
      <c r="F282" s="28">
        <v>0</v>
      </c>
      <c r="G282" s="28">
        <v>2668969.86</v>
      </c>
      <c r="H282" s="28">
        <v>0</v>
      </c>
      <c r="I282" s="29">
        <v>8742759.9399999995</v>
      </c>
    </row>
    <row r="283" spans="1:9" x14ac:dyDescent="0.25">
      <c r="A283" s="33" t="s">
        <v>104</v>
      </c>
      <c r="B283" s="4" t="s">
        <v>509</v>
      </c>
      <c r="C283" s="3" t="s">
        <v>469</v>
      </c>
      <c r="D283" s="28">
        <v>0</v>
      </c>
      <c r="E283" s="28">
        <v>178062404.25</v>
      </c>
      <c r="F283" s="28">
        <v>0</v>
      </c>
      <c r="G283" s="28">
        <v>-520553.33</v>
      </c>
      <c r="H283" s="28">
        <v>0</v>
      </c>
      <c r="I283" s="29">
        <v>177541850.91999999</v>
      </c>
    </row>
    <row r="284" spans="1:9" x14ac:dyDescent="0.25">
      <c r="A284" s="33" t="s">
        <v>104</v>
      </c>
      <c r="B284" s="4" t="s">
        <v>510</v>
      </c>
      <c r="C284" s="3" t="s">
        <v>471</v>
      </c>
      <c r="D284" s="28">
        <v>0</v>
      </c>
      <c r="E284" s="28">
        <v>232170.03</v>
      </c>
      <c r="F284" s="28">
        <v>0</v>
      </c>
      <c r="G284" s="28">
        <v>0</v>
      </c>
      <c r="H284" s="28">
        <v>0</v>
      </c>
      <c r="I284" s="29">
        <v>232170.03</v>
      </c>
    </row>
    <row r="285" spans="1:9" x14ac:dyDescent="0.25">
      <c r="A285" s="33" t="s">
        <v>104</v>
      </c>
      <c r="B285" s="4" t="s">
        <v>512</v>
      </c>
      <c r="C285" s="3" t="s">
        <v>475</v>
      </c>
      <c r="D285" s="28">
        <v>0</v>
      </c>
      <c r="E285" s="28">
        <v>756885.37</v>
      </c>
      <c r="F285" s="28">
        <v>0</v>
      </c>
      <c r="G285" s="28">
        <v>0</v>
      </c>
      <c r="H285" s="28">
        <v>0</v>
      </c>
      <c r="I285" s="29">
        <v>756885.37</v>
      </c>
    </row>
    <row r="286" spans="1:9" x14ac:dyDescent="0.25">
      <c r="A286" s="33" t="s">
        <v>104</v>
      </c>
      <c r="B286" s="4" t="s">
        <v>513</v>
      </c>
      <c r="C286" s="3" t="s">
        <v>477</v>
      </c>
      <c r="D286" s="28">
        <v>0</v>
      </c>
      <c r="E286" s="28">
        <v>63453.06</v>
      </c>
      <c r="F286" s="28">
        <v>0</v>
      </c>
      <c r="G286" s="28">
        <v>0</v>
      </c>
      <c r="H286" s="28">
        <v>0</v>
      </c>
      <c r="I286" s="29">
        <v>63453.06</v>
      </c>
    </row>
    <row r="287" spans="1:9" x14ac:dyDescent="0.25">
      <c r="A287" s="33" t="s">
        <v>104</v>
      </c>
      <c r="B287" s="4" t="s">
        <v>514</v>
      </c>
      <c r="C287" s="3" t="s">
        <v>479</v>
      </c>
      <c r="D287" s="28">
        <v>0</v>
      </c>
      <c r="E287" s="28">
        <v>1215587.22</v>
      </c>
      <c r="F287" s="28">
        <v>0</v>
      </c>
      <c r="G287" s="28">
        <v>0</v>
      </c>
      <c r="H287" s="28">
        <v>0</v>
      </c>
      <c r="I287" s="29">
        <v>1215587.22</v>
      </c>
    </row>
    <row r="288" spans="1:9" x14ac:dyDescent="0.25">
      <c r="A288" s="33" t="s">
        <v>104</v>
      </c>
      <c r="B288" s="4" t="s">
        <v>515</v>
      </c>
      <c r="C288" s="3" t="s">
        <v>481</v>
      </c>
      <c r="D288" s="28">
        <v>0</v>
      </c>
      <c r="E288" s="28">
        <v>3309763.61</v>
      </c>
      <c r="F288" s="28">
        <v>0</v>
      </c>
      <c r="G288" s="28">
        <v>0</v>
      </c>
      <c r="H288" s="28">
        <v>0</v>
      </c>
      <c r="I288" s="29">
        <v>3309763.61</v>
      </c>
    </row>
    <row r="289" spans="1:9" x14ac:dyDescent="0.25">
      <c r="A289" s="33" t="s">
        <v>104</v>
      </c>
      <c r="B289" s="4" t="s">
        <v>516</v>
      </c>
      <c r="C289" s="3" t="s">
        <v>483</v>
      </c>
      <c r="D289" s="28">
        <v>0</v>
      </c>
      <c r="E289" s="28">
        <v>150252486.93000001</v>
      </c>
      <c r="F289" s="28">
        <v>0</v>
      </c>
      <c r="G289" s="28">
        <v>0</v>
      </c>
      <c r="H289" s="28">
        <v>0</v>
      </c>
      <c r="I289" s="29">
        <v>150252486.93000001</v>
      </c>
    </row>
    <row r="290" spans="1:9" x14ac:dyDescent="0.25">
      <c r="A290" s="33" t="s">
        <v>104</v>
      </c>
      <c r="B290" s="4" t="s">
        <v>517</v>
      </c>
      <c r="C290" s="3" t="s">
        <v>485</v>
      </c>
      <c r="D290" s="28">
        <v>0</v>
      </c>
      <c r="E290" s="28">
        <v>5789101.5599999996</v>
      </c>
      <c r="F290" s="28">
        <v>0</v>
      </c>
      <c r="G290" s="28">
        <v>0</v>
      </c>
      <c r="H290" s="28">
        <v>0</v>
      </c>
      <c r="I290" s="29">
        <v>5789101.5599999996</v>
      </c>
    </row>
    <row r="291" spans="1:9" x14ac:dyDescent="0.25">
      <c r="A291" s="33" t="s">
        <v>104</v>
      </c>
      <c r="B291" s="4" t="s">
        <v>518</v>
      </c>
      <c r="C291" s="3" t="s">
        <v>487</v>
      </c>
      <c r="D291" s="28">
        <v>0</v>
      </c>
      <c r="E291" s="28">
        <v>19993.2</v>
      </c>
      <c r="F291" s="28">
        <v>0</v>
      </c>
      <c r="G291" s="28">
        <v>0</v>
      </c>
      <c r="H291" s="28">
        <v>0</v>
      </c>
      <c r="I291" s="29">
        <v>19993.2</v>
      </c>
    </row>
    <row r="292" spans="1:9" x14ac:dyDescent="0.25">
      <c r="A292" s="33" t="s">
        <v>104</v>
      </c>
      <c r="B292" s="4" t="s">
        <v>519</v>
      </c>
      <c r="C292" s="3" t="s">
        <v>489</v>
      </c>
      <c r="D292" s="28">
        <v>0</v>
      </c>
      <c r="E292" s="28">
        <v>4846012.2699999996</v>
      </c>
      <c r="F292" s="28">
        <v>0</v>
      </c>
      <c r="G292" s="28">
        <v>0</v>
      </c>
      <c r="H292" s="28">
        <v>0</v>
      </c>
      <c r="I292" s="29">
        <v>4846012.2699999996</v>
      </c>
    </row>
    <row r="293" spans="1:9" x14ac:dyDescent="0.25">
      <c r="A293" s="33" t="s">
        <v>104</v>
      </c>
      <c r="B293" s="4" t="s">
        <v>520</v>
      </c>
      <c r="C293" s="3" t="s">
        <v>491</v>
      </c>
      <c r="D293" s="28">
        <v>0</v>
      </c>
      <c r="E293" s="28">
        <v>6809627.7599999998</v>
      </c>
      <c r="F293" s="28">
        <v>0</v>
      </c>
      <c r="G293" s="28">
        <v>-520553.33</v>
      </c>
      <c r="H293" s="28">
        <v>0</v>
      </c>
      <c r="I293" s="29">
        <v>6289074.4299999997</v>
      </c>
    </row>
    <row r="294" spans="1:9" x14ac:dyDescent="0.25">
      <c r="A294" s="33" t="s">
        <v>104</v>
      </c>
      <c r="B294" s="4" t="s">
        <v>521</v>
      </c>
      <c r="C294" s="3" t="s">
        <v>469</v>
      </c>
      <c r="D294" s="28">
        <v>0</v>
      </c>
      <c r="E294" s="28">
        <v>4767323.24</v>
      </c>
      <c r="F294" s="28">
        <v>0</v>
      </c>
      <c r="G294" s="28">
        <v>0</v>
      </c>
      <c r="H294" s="28">
        <v>0</v>
      </c>
      <c r="I294" s="29">
        <v>4767323.24</v>
      </c>
    </row>
    <row r="295" spans="1:9" x14ac:dyDescent="0.25">
      <c r="A295" s="33" t="s">
        <v>5</v>
      </c>
      <c r="B295" s="4" t="s">
        <v>522</v>
      </c>
      <c r="C295" s="3" t="s">
        <v>523</v>
      </c>
      <c r="D295" s="28">
        <v>0</v>
      </c>
      <c r="E295" s="28">
        <v>0</v>
      </c>
      <c r="F295" s="28">
        <v>0</v>
      </c>
      <c r="G295" s="28">
        <v>0</v>
      </c>
      <c r="H295" s="28">
        <v>0</v>
      </c>
      <c r="I295" s="29">
        <v>0</v>
      </c>
    </row>
    <row r="296" spans="1:9" x14ac:dyDescent="0.25">
      <c r="A296" s="33" t="s">
        <v>5</v>
      </c>
      <c r="B296" s="4" t="s">
        <v>524</v>
      </c>
      <c r="C296" s="3" t="s">
        <v>525</v>
      </c>
      <c r="D296" s="28">
        <v>11601789.220000001</v>
      </c>
      <c r="E296" s="28">
        <v>0</v>
      </c>
      <c r="F296" s="28">
        <v>0</v>
      </c>
      <c r="G296" s="28">
        <v>0</v>
      </c>
      <c r="H296" s="28">
        <v>11601789.220000001</v>
      </c>
      <c r="I296" s="29">
        <v>0</v>
      </c>
    </row>
    <row r="297" spans="1:9" x14ac:dyDescent="0.25">
      <c r="A297" s="33" t="s">
        <v>5</v>
      </c>
      <c r="B297" s="4" t="s">
        <v>526</v>
      </c>
      <c r="C297" s="3" t="s">
        <v>527</v>
      </c>
      <c r="D297" s="28">
        <v>11601789.220000001</v>
      </c>
      <c r="E297" s="28">
        <v>0</v>
      </c>
      <c r="F297" s="28">
        <v>0</v>
      </c>
      <c r="G297" s="28">
        <v>0</v>
      </c>
      <c r="H297" s="28">
        <v>11601789.220000001</v>
      </c>
      <c r="I297" s="29">
        <v>0</v>
      </c>
    </row>
    <row r="298" spans="1:9" x14ac:dyDescent="0.25">
      <c r="A298" s="33" t="s">
        <v>104</v>
      </c>
      <c r="B298" s="4" t="s">
        <v>528</v>
      </c>
      <c r="C298" s="3" t="s">
        <v>529</v>
      </c>
      <c r="D298" s="28">
        <v>0</v>
      </c>
      <c r="E298" s="28">
        <v>11601789.220000001</v>
      </c>
      <c r="F298" s="28">
        <v>0</v>
      </c>
      <c r="G298" s="28">
        <v>0</v>
      </c>
      <c r="H298" s="28">
        <v>0</v>
      </c>
      <c r="I298" s="29">
        <v>11601789.220000001</v>
      </c>
    </row>
    <row r="299" spans="1:9" x14ac:dyDescent="0.25">
      <c r="A299" s="33" t="s">
        <v>104</v>
      </c>
      <c r="B299" s="4" t="s">
        <v>530</v>
      </c>
      <c r="C299" s="3" t="s">
        <v>527</v>
      </c>
      <c r="D299" s="28">
        <v>0</v>
      </c>
      <c r="E299" s="28">
        <v>11601789.220000001</v>
      </c>
      <c r="F299" s="28">
        <v>0</v>
      </c>
      <c r="G299" s="28">
        <v>0</v>
      </c>
      <c r="H299" s="28">
        <v>0</v>
      </c>
      <c r="I299" s="29">
        <v>11601789.220000001</v>
      </c>
    </row>
    <row r="300" spans="1:9" x14ac:dyDescent="0.25">
      <c r="A300" s="33" t="s">
        <v>5</v>
      </c>
      <c r="B300" s="4" t="s">
        <v>531</v>
      </c>
      <c r="C300" s="3" t="s">
        <v>532</v>
      </c>
      <c r="D300" s="28">
        <v>102932823.29000001</v>
      </c>
      <c r="E300" s="28">
        <v>0</v>
      </c>
      <c r="F300" s="28">
        <v>152902847.91999999</v>
      </c>
      <c r="G300" s="28">
        <v>71259377.609999999</v>
      </c>
      <c r="H300" s="28">
        <v>184576293.59999999</v>
      </c>
      <c r="I300" s="29">
        <v>0</v>
      </c>
    </row>
    <row r="301" spans="1:9" x14ac:dyDescent="0.25">
      <c r="A301" s="33" t="s">
        <v>5</v>
      </c>
      <c r="B301" s="4" t="s">
        <v>533</v>
      </c>
      <c r="C301" s="3" t="s">
        <v>527</v>
      </c>
      <c r="D301" s="28">
        <v>102932823.29000001</v>
      </c>
      <c r="E301" s="28">
        <v>0</v>
      </c>
      <c r="F301" s="28">
        <v>152902847.91999999</v>
      </c>
      <c r="G301" s="28">
        <v>71259377.609999999</v>
      </c>
      <c r="H301" s="28">
        <v>184576293.59999999</v>
      </c>
      <c r="I301" s="29">
        <v>0</v>
      </c>
    </row>
    <row r="302" spans="1:9" x14ac:dyDescent="0.25">
      <c r="A302" s="33" t="s">
        <v>5</v>
      </c>
      <c r="B302" s="4" t="s">
        <v>534</v>
      </c>
      <c r="C302" s="3" t="s">
        <v>535</v>
      </c>
      <c r="D302" s="28">
        <v>107457079.40000001</v>
      </c>
      <c r="E302" s="28">
        <v>0</v>
      </c>
      <c r="F302" s="28">
        <v>152902847.91999999</v>
      </c>
      <c r="G302" s="28">
        <v>71259377.609999999</v>
      </c>
      <c r="H302" s="28">
        <v>189100549.71000001</v>
      </c>
      <c r="I302" s="29">
        <v>0</v>
      </c>
    </row>
    <row r="303" spans="1:9" x14ac:dyDescent="0.25">
      <c r="A303" s="33" t="s">
        <v>5</v>
      </c>
      <c r="B303" s="4" t="s">
        <v>536</v>
      </c>
      <c r="C303" s="3" t="s">
        <v>537</v>
      </c>
      <c r="D303" s="28">
        <v>-4524256.1100000003</v>
      </c>
      <c r="E303" s="28">
        <v>0</v>
      </c>
      <c r="F303" s="28">
        <v>0</v>
      </c>
      <c r="G303" s="28">
        <v>0</v>
      </c>
      <c r="H303" s="28">
        <v>-4524256.1100000003</v>
      </c>
      <c r="I303" s="29">
        <v>0</v>
      </c>
    </row>
    <row r="304" spans="1:9" x14ac:dyDescent="0.25">
      <c r="A304" s="33" t="s">
        <v>104</v>
      </c>
      <c r="B304" s="4" t="s">
        <v>538</v>
      </c>
      <c r="C304" s="3" t="s">
        <v>539</v>
      </c>
      <c r="D304" s="28">
        <v>0</v>
      </c>
      <c r="E304" s="28">
        <v>102932823.29000001</v>
      </c>
      <c r="F304" s="28">
        <v>71259377.609999999</v>
      </c>
      <c r="G304" s="28">
        <v>152902847.91999999</v>
      </c>
      <c r="H304" s="28">
        <v>0</v>
      </c>
      <c r="I304" s="29">
        <v>184576293.59999999</v>
      </c>
    </row>
    <row r="305" spans="1:9" x14ac:dyDescent="0.25">
      <c r="A305" s="33" t="s">
        <v>104</v>
      </c>
      <c r="B305" s="4" t="s">
        <v>540</v>
      </c>
      <c r="C305" s="3" t="s">
        <v>527</v>
      </c>
      <c r="D305" s="28">
        <v>0</v>
      </c>
      <c r="E305" s="28">
        <v>102932823.29000001</v>
      </c>
      <c r="F305" s="28">
        <v>71259377.609999999</v>
      </c>
      <c r="G305" s="28">
        <v>152902847.91999999</v>
      </c>
      <c r="H305" s="28">
        <v>0</v>
      </c>
      <c r="I305" s="29">
        <v>184576293.59999999</v>
      </c>
    </row>
    <row r="306" spans="1:9" x14ac:dyDescent="0.25">
      <c r="A306" s="33" t="s">
        <v>104</v>
      </c>
      <c r="B306" s="4" t="s">
        <v>541</v>
      </c>
      <c r="C306" s="3" t="s">
        <v>535</v>
      </c>
      <c r="D306" s="28">
        <v>0</v>
      </c>
      <c r="E306" s="28">
        <v>27658322.300000001</v>
      </c>
      <c r="F306" s="28">
        <v>18425237.140000001</v>
      </c>
      <c r="G306" s="28">
        <v>25208480.899999999</v>
      </c>
      <c r="H306" s="28">
        <v>0</v>
      </c>
      <c r="I306" s="29">
        <v>34441566.060000002</v>
      </c>
    </row>
    <row r="307" spans="1:9" x14ac:dyDescent="0.25">
      <c r="A307" s="33" t="s">
        <v>104</v>
      </c>
      <c r="B307" s="4" t="s">
        <v>542</v>
      </c>
      <c r="C307" s="3" t="s">
        <v>537</v>
      </c>
      <c r="D307" s="28">
        <v>0</v>
      </c>
      <c r="E307" s="28">
        <v>75274500.989999995</v>
      </c>
      <c r="F307" s="28">
        <v>52834140.469999999</v>
      </c>
      <c r="G307" s="28">
        <v>127694367.02</v>
      </c>
      <c r="H307" s="28">
        <v>0</v>
      </c>
      <c r="I307" s="29">
        <v>150134727.53999999</v>
      </c>
    </row>
    <row r="308" spans="1:9" x14ac:dyDescent="0.25">
      <c r="A308" s="33" t="s">
        <v>5</v>
      </c>
      <c r="B308" s="4" t="s">
        <v>543</v>
      </c>
      <c r="C308" s="3" t="s">
        <v>544</v>
      </c>
      <c r="D308" s="28">
        <v>323364900.79000002</v>
      </c>
      <c r="E308" s="28">
        <v>0</v>
      </c>
      <c r="F308" s="28">
        <v>0</v>
      </c>
      <c r="G308" s="28">
        <v>0</v>
      </c>
      <c r="H308" s="28">
        <v>323364900.79000002</v>
      </c>
      <c r="I308" s="29">
        <v>0</v>
      </c>
    </row>
    <row r="309" spans="1:9" x14ac:dyDescent="0.25">
      <c r="A309" s="33" t="s">
        <v>5</v>
      </c>
      <c r="B309" s="4" t="s">
        <v>545</v>
      </c>
      <c r="C309" s="3" t="s">
        <v>527</v>
      </c>
      <c r="D309" s="28">
        <v>323364900.79000002</v>
      </c>
      <c r="E309" s="28">
        <v>0</v>
      </c>
      <c r="F309" s="28">
        <v>0</v>
      </c>
      <c r="G309" s="28">
        <v>0</v>
      </c>
      <c r="H309" s="28">
        <v>323364900.79000002</v>
      </c>
      <c r="I309" s="29">
        <v>0</v>
      </c>
    </row>
    <row r="310" spans="1:9" x14ac:dyDescent="0.25">
      <c r="A310" s="33" t="s">
        <v>5</v>
      </c>
      <c r="B310" s="4" t="s">
        <v>546</v>
      </c>
      <c r="C310" s="3" t="s">
        <v>535</v>
      </c>
      <c r="D310" s="28">
        <v>323313345.73000002</v>
      </c>
      <c r="E310" s="28">
        <v>0</v>
      </c>
      <c r="F310" s="28">
        <v>0</v>
      </c>
      <c r="G310" s="28">
        <v>0</v>
      </c>
      <c r="H310" s="28">
        <v>323313345.73000002</v>
      </c>
      <c r="I310" s="29">
        <v>0</v>
      </c>
    </row>
    <row r="311" spans="1:9" x14ac:dyDescent="0.25">
      <c r="A311" s="33" t="s">
        <v>5</v>
      </c>
      <c r="B311" s="4" t="s">
        <v>547</v>
      </c>
      <c r="C311" s="3" t="s">
        <v>548</v>
      </c>
      <c r="D311" s="28">
        <v>38179.81</v>
      </c>
      <c r="E311" s="28">
        <v>0</v>
      </c>
      <c r="F311" s="28">
        <v>0</v>
      </c>
      <c r="G311" s="28">
        <v>0</v>
      </c>
      <c r="H311" s="28">
        <v>38179.81</v>
      </c>
      <c r="I311" s="29">
        <v>0</v>
      </c>
    </row>
    <row r="312" spans="1:9" x14ac:dyDescent="0.25">
      <c r="A312" s="33" t="s">
        <v>5</v>
      </c>
      <c r="B312" s="4" t="s">
        <v>549</v>
      </c>
      <c r="C312" s="3" t="s">
        <v>550</v>
      </c>
      <c r="D312" s="28">
        <v>13375.25</v>
      </c>
      <c r="E312" s="28">
        <v>0</v>
      </c>
      <c r="F312" s="28">
        <v>0</v>
      </c>
      <c r="G312" s="28">
        <v>0</v>
      </c>
      <c r="H312" s="28">
        <v>13375.25</v>
      </c>
      <c r="I312" s="29">
        <v>0</v>
      </c>
    </row>
    <row r="313" spans="1:9" x14ac:dyDescent="0.25">
      <c r="A313" s="33" t="s">
        <v>104</v>
      </c>
      <c r="B313" s="4" t="s">
        <v>551</v>
      </c>
      <c r="C313" s="3" t="s">
        <v>552</v>
      </c>
      <c r="D313" s="28">
        <v>0</v>
      </c>
      <c r="E313" s="28">
        <v>323364900.79000002</v>
      </c>
      <c r="F313" s="28">
        <v>0</v>
      </c>
      <c r="G313" s="28">
        <v>0</v>
      </c>
      <c r="H313" s="28">
        <v>0</v>
      </c>
      <c r="I313" s="29">
        <v>323364900.79000002</v>
      </c>
    </row>
    <row r="314" spans="1:9" x14ac:dyDescent="0.25">
      <c r="A314" s="33" t="s">
        <v>104</v>
      </c>
      <c r="B314" s="4" t="s">
        <v>553</v>
      </c>
      <c r="C314" s="3" t="s">
        <v>527</v>
      </c>
      <c r="D314" s="28">
        <v>0</v>
      </c>
      <c r="E314" s="28">
        <v>323364900.79000002</v>
      </c>
      <c r="F314" s="28">
        <v>0</v>
      </c>
      <c r="G314" s="28">
        <v>0</v>
      </c>
      <c r="H314" s="28">
        <v>0</v>
      </c>
      <c r="I314" s="29">
        <v>323364900.79000002</v>
      </c>
    </row>
    <row r="315" spans="1:9" x14ac:dyDescent="0.25">
      <c r="A315" s="33" t="s">
        <v>104</v>
      </c>
      <c r="B315" s="4" t="s">
        <v>554</v>
      </c>
      <c r="C315" s="3" t="s">
        <v>535</v>
      </c>
      <c r="D315" s="28">
        <v>0</v>
      </c>
      <c r="E315" s="28">
        <v>323313345.73000002</v>
      </c>
      <c r="F315" s="28">
        <v>0</v>
      </c>
      <c r="G315" s="28">
        <v>0</v>
      </c>
      <c r="H315" s="28">
        <v>0</v>
      </c>
      <c r="I315" s="29">
        <v>323313345.73000002</v>
      </c>
    </row>
    <row r="316" spans="1:9" x14ac:dyDescent="0.25">
      <c r="A316" s="33" t="s">
        <v>104</v>
      </c>
      <c r="B316" s="4" t="s">
        <v>555</v>
      </c>
      <c r="C316" s="3" t="s">
        <v>548</v>
      </c>
      <c r="D316" s="28">
        <v>0</v>
      </c>
      <c r="E316" s="28">
        <v>38179.81</v>
      </c>
      <c r="F316" s="28">
        <v>0</v>
      </c>
      <c r="G316" s="28">
        <v>0</v>
      </c>
      <c r="H316" s="28">
        <v>0</v>
      </c>
      <c r="I316" s="29">
        <v>38179.81</v>
      </c>
    </row>
    <row r="317" spans="1:9" x14ac:dyDescent="0.25">
      <c r="A317" s="33" t="s">
        <v>104</v>
      </c>
      <c r="B317" s="4" t="s">
        <v>556</v>
      </c>
      <c r="C317" s="3" t="s">
        <v>550</v>
      </c>
      <c r="D317" s="28">
        <v>0</v>
      </c>
      <c r="E317" s="28">
        <v>13375.25</v>
      </c>
      <c r="F317" s="28">
        <v>0</v>
      </c>
      <c r="G317" s="28">
        <v>0</v>
      </c>
      <c r="H317" s="28">
        <v>0</v>
      </c>
      <c r="I317" s="29">
        <v>13375.25</v>
      </c>
    </row>
    <row r="318" spans="1:9" x14ac:dyDescent="0.25">
      <c r="A318" s="33" t="s">
        <v>104</v>
      </c>
      <c r="B318" s="4" t="s">
        <v>557</v>
      </c>
      <c r="C318" s="3" t="s">
        <v>558</v>
      </c>
      <c r="D318" s="28">
        <v>0</v>
      </c>
      <c r="E318" s="28">
        <v>0</v>
      </c>
      <c r="F318" s="28">
        <v>0</v>
      </c>
      <c r="G318" s="28">
        <v>0</v>
      </c>
      <c r="H318" s="28">
        <v>0</v>
      </c>
      <c r="I318" s="29">
        <v>0</v>
      </c>
    </row>
    <row r="319" spans="1:9" x14ac:dyDescent="0.25">
      <c r="A319" s="33" t="s">
        <v>5</v>
      </c>
      <c r="B319" s="4" t="s">
        <v>559</v>
      </c>
      <c r="C319" s="3" t="s">
        <v>560</v>
      </c>
      <c r="D319" s="28">
        <v>470389292.83999997</v>
      </c>
      <c r="E319" s="28">
        <v>0</v>
      </c>
      <c r="F319" s="28">
        <v>0</v>
      </c>
      <c r="G319" s="28">
        <v>0</v>
      </c>
      <c r="H319" s="28">
        <v>470389292.83999997</v>
      </c>
      <c r="I319" s="29">
        <v>0</v>
      </c>
    </row>
    <row r="320" spans="1:9" x14ac:dyDescent="0.25">
      <c r="A320" s="33" t="s">
        <v>5</v>
      </c>
      <c r="B320" s="4" t="s">
        <v>561</v>
      </c>
      <c r="C320" s="3" t="s">
        <v>527</v>
      </c>
      <c r="D320" s="28">
        <v>470389292.83999997</v>
      </c>
      <c r="E320" s="28">
        <v>0</v>
      </c>
      <c r="F320" s="28">
        <v>0</v>
      </c>
      <c r="G320" s="28">
        <v>0</v>
      </c>
      <c r="H320" s="28">
        <v>470389292.83999997</v>
      </c>
      <c r="I320" s="29">
        <v>0</v>
      </c>
    </row>
    <row r="321" spans="1:9" x14ac:dyDescent="0.25">
      <c r="A321" s="33" t="s">
        <v>5</v>
      </c>
      <c r="B321" s="4" t="s">
        <v>562</v>
      </c>
      <c r="C321" s="3" t="s">
        <v>563</v>
      </c>
      <c r="D321" s="28">
        <v>470389292.83999997</v>
      </c>
      <c r="E321" s="28">
        <v>0</v>
      </c>
      <c r="F321" s="28">
        <v>0</v>
      </c>
      <c r="G321" s="28">
        <v>0</v>
      </c>
      <c r="H321" s="28">
        <v>470389292.83999997</v>
      </c>
      <c r="I321" s="29">
        <v>0</v>
      </c>
    </row>
    <row r="322" spans="1:9" x14ac:dyDescent="0.25">
      <c r="A322" s="33" t="s">
        <v>5</v>
      </c>
      <c r="B322" s="4" t="s">
        <v>564</v>
      </c>
      <c r="C322" s="3" t="s">
        <v>33</v>
      </c>
      <c r="D322" s="28">
        <v>615819.91</v>
      </c>
      <c r="E322" s="28">
        <v>0</v>
      </c>
      <c r="F322" s="28">
        <v>0</v>
      </c>
      <c r="G322" s="28">
        <v>0</v>
      </c>
      <c r="H322" s="28">
        <v>615819.91</v>
      </c>
      <c r="I322" s="29">
        <v>0</v>
      </c>
    </row>
    <row r="323" spans="1:9" x14ac:dyDescent="0.25">
      <c r="A323" s="33" t="s">
        <v>5</v>
      </c>
      <c r="B323" s="4" t="s">
        <v>565</v>
      </c>
      <c r="C323" s="3" t="s">
        <v>566</v>
      </c>
      <c r="D323" s="28">
        <v>379432179.41000003</v>
      </c>
      <c r="E323" s="28">
        <v>0</v>
      </c>
      <c r="F323" s="28">
        <v>0</v>
      </c>
      <c r="G323" s="28">
        <v>0</v>
      </c>
      <c r="H323" s="28">
        <v>379432179.41000003</v>
      </c>
      <c r="I323" s="29">
        <v>0</v>
      </c>
    </row>
    <row r="324" spans="1:9" x14ac:dyDescent="0.25">
      <c r="A324" s="33" t="s">
        <v>5</v>
      </c>
      <c r="B324" s="4" t="s">
        <v>567</v>
      </c>
      <c r="C324" s="3" t="s">
        <v>568</v>
      </c>
      <c r="D324" s="28">
        <v>90341293.519999996</v>
      </c>
      <c r="E324" s="28">
        <v>0</v>
      </c>
      <c r="F324" s="28">
        <v>0</v>
      </c>
      <c r="G324" s="28">
        <v>0</v>
      </c>
      <c r="H324" s="28">
        <v>90341293.519999996</v>
      </c>
      <c r="I324" s="29">
        <v>0</v>
      </c>
    </row>
    <row r="325" spans="1:9" x14ac:dyDescent="0.25">
      <c r="A325" s="33" t="s">
        <v>104</v>
      </c>
      <c r="B325" s="4" t="s">
        <v>569</v>
      </c>
      <c r="C325" s="3" t="s">
        <v>570</v>
      </c>
      <c r="D325" s="28">
        <v>0</v>
      </c>
      <c r="E325" s="28">
        <v>470389292.83999997</v>
      </c>
      <c r="F325" s="28">
        <v>0</v>
      </c>
      <c r="G325" s="28">
        <v>0</v>
      </c>
      <c r="H325" s="28">
        <v>0</v>
      </c>
      <c r="I325" s="29">
        <v>470389292.83999997</v>
      </c>
    </row>
    <row r="326" spans="1:9" x14ac:dyDescent="0.25">
      <c r="A326" s="33" t="s">
        <v>104</v>
      </c>
      <c r="B326" s="4" t="s">
        <v>571</v>
      </c>
      <c r="C326" s="3" t="s">
        <v>527</v>
      </c>
      <c r="D326" s="28">
        <v>0</v>
      </c>
      <c r="E326" s="28">
        <v>470389292.83999997</v>
      </c>
      <c r="F326" s="28">
        <v>0</v>
      </c>
      <c r="G326" s="28">
        <v>0</v>
      </c>
      <c r="H326" s="28">
        <v>0</v>
      </c>
      <c r="I326" s="29">
        <v>470389292.83999997</v>
      </c>
    </row>
    <row r="327" spans="1:9" x14ac:dyDescent="0.25">
      <c r="A327" s="33" t="s">
        <v>104</v>
      </c>
      <c r="B327" s="4" t="s">
        <v>572</v>
      </c>
      <c r="C327" s="3" t="s">
        <v>33</v>
      </c>
      <c r="D327" s="28">
        <v>0</v>
      </c>
      <c r="E327" s="28">
        <v>615819.91</v>
      </c>
      <c r="F327" s="28">
        <v>0</v>
      </c>
      <c r="G327" s="28">
        <v>0</v>
      </c>
      <c r="H327" s="28">
        <v>0</v>
      </c>
      <c r="I327" s="29">
        <v>615819.91</v>
      </c>
    </row>
    <row r="328" spans="1:9" x14ac:dyDescent="0.25">
      <c r="A328" s="33" t="s">
        <v>104</v>
      </c>
      <c r="B328" s="4" t="s">
        <v>573</v>
      </c>
      <c r="C328" s="3" t="s">
        <v>566</v>
      </c>
      <c r="D328" s="28">
        <v>0</v>
      </c>
      <c r="E328" s="28">
        <v>469773472.93000001</v>
      </c>
      <c r="F328" s="28">
        <v>0</v>
      </c>
      <c r="G328" s="28">
        <v>0</v>
      </c>
      <c r="H328" s="28">
        <v>0</v>
      </c>
      <c r="I328" s="29">
        <v>469773472.93000001</v>
      </c>
    </row>
    <row r="329" spans="1:9" x14ac:dyDescent="0.25">
      <c r="A329" s="33" t="s">
        <v>5</v>
      </c>
      <c r="B329" s="4" t="s">
        <v>574</v>
      </c>
      <c r="C329" s="3" t="s">
        <v>575</v>
      </c>
      <c r="D329" s="28">
        <v>525631781.63</v>
      </c>
      <c r="E329" s="28">
        <v>0</v>
      </c>
      <c r="F329" s="28">
        <v>0</v>
      </c>
      <c r="G329" s="28">
        <v>0</v>
      </c>
      <c r="H329" s="28">
        <v>525631781.63</v>
      </c>
      <c r="I329" s="29">
        <v>0</v>
      </c>
    </row>
    <row r="330" spans="1:9" x14ac:dyDescent="0.25">
      <c r="A330" s="33" t="s">
        <v>5</v>
      </c>
      <c r="B330" s="4" t="s">
        <v>576</v>
      </c>
      <c r="C330" s="3" t="s">
        <v>527</v>
      </c>
      <c r="D330" s="28">
        <v>525631781.63</v>
      </c>
      <c r="E330" s="28">
        <v>0</v>
      </c>
      <c r="F330" s="28">
        <v>0</v>
      </c>
      <c r="G330" s="28">
        <v>0</v>
      </c>
      <c r="H330" s="28">
        <v>525631781.63</v>
      </c>
      <c r="I330" s="29">
        <v>0</v>
      </c>
    </row>
    <row r="331" spans="1:9" x14ac:dyDescent="0.25">
      <c r="A331" s="33" t="s">
        <v>5</v>
      </c>
      <c r="B331" s="4" t="s">
        <v>577</v>
      </c>
      <c r="C331" s="3" t="s">
        <v>563</v>
      </c>
      <c r="D331" s="28">
        <v>337321282.87</v>
      </c>
      <c r="E331" s="28">
        <v>0</v>
      </c>
      <c r="F331" s="28">
        <v>0</v>
      </c>
      <c r="G331" s="28">
        <v>0</v>
      </c>
      <c r="H331" s="28">
        <v>337321282.87</v>
      </c>
      <c r="I331" s="29">
        <v>0</v>
      </c>
    </row>
    <row r="332" spans="1:9" x14ac:dyDescent="0.25">
      <c r="A332" s="33" t="s">
        <v>5</v>
      </c>
      <c r="B332" s="4" t="s">
        <v>578</v>
      </c>
      <c r="C332" s="3" t="s">
        <v>566</v>
      </c>
      <c r="D332" s="28">
        <v>311133599.12</v>
      </c>
      <c r="E332" s="28">
        <v>0</v>
      </c>
      <c r="F332" s="28">
        <v>0</v>
      </c>
      <c r="G332" s="28">
        <v>0</v>
      </c>
      <c r="H332" s="28">
        <v>311133599.12</v>
      </c>
      <c r="I332" s="29">
        <v>0</v>
      </c>
    </row>
    <row r="333" spans="1:9" x14ac:dyDescent="0.25">
      <c r="A333" s="33" t="s">
        <v>5</v>
      </c>
      <c r="B333" s="4" t="s">
        <v>579</v>
      </c>
      <c r="C333" s="3" t="s">
        <v>568</v>
      </c>
      <c r="D333" s="28">
        <v>26187683.75</v>
      </c>
      <c r="E333" s="28">
        <v>0</v>
      </c>
      <c r="F333" s="28">
        <v>0</v>
      </c>
      <c r="G333" s="28">
        <v>0</v>
      </c>
      <c r="H333" s="28">
        <v>26187683.75</v>
      </c>
      <c r="I333" s="29">
        <v>0</v>
      </c>
    </row>
    <row r="334" spans="1:9" x14ac:dyDescent="0.25">
      <c r="A334" s="33" t="s">
        <v>5</v>
      </c>
      <c r="B334" s="4" t="s">
        <v>580</v>
      </c>
      <c r="C334" s="3" t="s">
        <v>581</v>
      </c>
      <c r="D334" s="28">
        <v>188310498.75999999</v>
      </c>
      <c r="E334" s="28">
        <v>0</v>
      </c>
      <c r="F334" s="28">
        <v>0</v>
      </c>
      <c r="G334" s="28">
        <v>0</v>
      </c>
      <c r="H334" s="28">
        <v>188310498.75999999</v>
      </c>
      <c r="I334" s="29">
        <v>0</v>
      </c>
    </row>
    <row r="335" spans="1:9" x14ac:dyDescent="0.25">
      <c r="A335" s="33" t="s">
        <v>104</v>
      </c>
      <c r="B335" s="4" t="s">
        <v>582</v>
      </c>
      <c r="C335" s="3" t="s">
        <v>583</v>
      </c>
      <c r="D335" s="28">
        <v>0</v>
      </c>
      <c r="E335" s="28">
        <v>525631781.63</v>
      </c>
      <c r="F335" s="28">
        <v>0</v>
      </c>
      <c r="G335" s="28">
        <v>0</v>
      </c>
      <c r="H335" s="28">
        <v>0</v>
      </c>
      <c r="I335" s="29">
        <v>525631781.63</v>
      </c>
    </row>
    <row r="336" spans="1:9" x14ac:dyDescent="0.25">
      <c r="A336" s="33" t="s">
        <v>104</v>
      </c>
      <c r="B336" s="4" t="s">
        <v>584</v>
      </c>
      <c r="C336" s="3" t="s">
        <v>527</v>
      </c>
      <c r="D336" s="28">
        <v>0</v>
      </c>
      <c r="E336" s="28">
        <v>525631781.63</v>
      </c>
      <c r="F336" s="28">
        <v>0</v>
      </c>
      <c r="G336" s="28">
        <v>0</v>
      </c>
      <c r="H336" s="28">
        <v>0</v>
      </c>
      <c r="I336" s="29">
        <v>525631781.63</v>
      </c>
    </row>
    <row r="337" spans="1:9" x14ac:dyDescent="0.25">
      <c r="A337" s="33" t="s">
        <v>5</v>
      </c>
      <c r="B337" s="4" t="s">
        <v>585</v>
      </c>
      <c r="C337" s="3" t="s">
        <v>586</v>
      </c>
      <c r="D337" s="28">
        <v>35084258.159999996</v>
      </c>
      <c r="E337" s="28">
        <v>0</v>
      </c>
      <c r="F337" s="28">
        <v>0</v>
      </c>
      <c r="G337" s="28">
        <v>0</v>
      </c>
      <c r="H337" s="28">
        <v>35084258.159999996</v>
      </c>
      <c r="I337" s="29">
        <v>0</v>
      </c>
    </row>
    <row r="338" spans="1:9" x14ac:dyDescent="0.25">
      <c r="A338" s="33" t="s">
        <v>104</v>
      </c>
      <c r="B338" s="4" t="s">
        <v>587</v>
      </c>
      <c r="C338" s="3" t="s">
        <v>588</v>
      </c>
      <c r="D338" s="28">
        <v>0</v>
      </c>
      <c r="E338" s="28">
        <v>35084258.159999996</v>
      </c>
      <c r="F338" s="28">
        <v>0</v>
      </c>
      <c r="G338" s="28">
        <v>0</v>
      </c>
      <c r="H338" s="28">
        <v>0</v>
      </c>
      <c r="I338" s="29">
        <v>35084258.159999996</v>
      </c>
    </row>
    <row r="339" spans="1:9" x14ac:dyDescent="0.25">
      <c r="A339" s="33" t="s">
        <v>5</v>
      </c>
      <c r="B339" s="4" t="s">
        <v>589</v>
      </c>
      <c r="C339" s="3" t="s">
        <v>590</v>
      </c>
      <c r="D339" s="28">
        <v>0</v>
      </c>
      <c r="E339" s="28">
        <v>0</v>
      </c>
      <c r="F339" s="28">
        <v>21170792703.779999</v>
      </c>
      <c r="G339" s="28">
        <v>21170792703.779999</v>
      </c>
      <c r="H339" s="28">
        <v>0</v>
      </c>
      <c r="I339" s="29">
        <v>0</v>
      </c>
    </row>
    <row r="340" spans="1:9" x14ac:dyDescent="0.25">
      <c r="A340" s="33" t="s">
        <v>5</v>
      </c>
      <c r="B340" s="4" t="s">
        <v>591</v>
      </c>
      <c r="C340" s="3" t="s">
        <v>592</v>
      </c>
      <c r="D340" s="28">
        <v>0</v>
      </c>
      <c r="E340" s="28">
        <v>0</v>
      </c>
      <c r="F340" s="28">
        <v>4452577182.8999996</v>
      </c>
      <c r="G340" s="28">
        <v>4452577182.8999996</v>
      </c>
      <c r="H340" s="28">
        <v>0</v>
      </c>
      <c r="I340" s="29">
        <v>0</v>
      </c>
    </row>
    <row r="341" spans="1:9" x14ac:dyDescent="0.25">
      <c r="A341" s="33" t="s">
        <v>5</v>
      </c>
      <c r="B341" s="4" t="s">
        <v>593</v>
      </c>
      <c r="C341" s="3" t="s">
        <v>594</v>
      </c>
      <c r="D341" s="28">
        <v>9369504179</v>
      </c>
      <c r="E341" s="28">
        <v>0</v>
      </c>
      <c r="F341" s="28">
        <v>0</v>
      </c>
      <c r="G341" s="28">
        <v>0</v>
      </c>
      <c r="H341" s="28">
        <v>9369504179</v>
      </c>
      <c r="I341" s="29">
        <v>0</v>
      </c>
    </row>
    <row r="342" spans="1:9" x14ac:dyDescent="0.25">
      <c r="A342" s="33" t="s">
        <v>5</v>
      </c>
      <c r="B342" s="4" t="s">
        <v>595</v>
      </c>
      <c r="C342" s="3" t="s">
        <v>596</v>
      </c>
      <c r="D342" s="28">
        <v>9300000</v>
      </c>
      <c r="E342" s="28">
        <v>0</v>
      </c>
      <c r="F342" s="28">
        <v>0</v>
      </c>
      <c r="G342" s="28">
        <v>0</v>
      </c>
      <c r="H342" s="28">
        <v>9300000</v>
      </c>
      <c r="I342" s="29">
        <v>0</v>
      </c>
    </row>
    <row r="343" spans="1:9" x14ac:dyDescent="0.25">
      <c r="A343" s="33" t="s">
        <v>5</v>
      </c>
      <c r="B343" s="4" t="s">
        <v>597</v>
      </c>
      <c r="C343" s="3" t="s">
        <v>347</v>
      </c>
      <c r="D343" s="28">
        <v>9300000</v>
      </c>
      <c r="E343" s="28">
        <v>0</v>
      </c>
      <c r="F343" s="28">
        <v>0</v>
      </c>
      <c r="G343" s="28">
        <v>0</v>
      </c>
      <c r="H343" s="28">
        <v>9300000</v>
      </c>
      <c r="I343" s="29">
        <v>0</v>
      </c>
    </row>
    <row r="344" spans="1:9" x14ac:dyDescent="0.25">
      <c r="A344" s="33" t="s">
        <v>5</v>
      </c>
      <c r="B344" s="4" t="s">
        <v>598</v>
      </c>
      <c r="C344" s="3" t="s">
        <v>599</v>
      </c>
      <c r="D344" s="28">
        <v>2286523839</v>
      </c>
      <c r="E344" s="28">
        <v>0</v>
      </c>
      <c r="F344" s="28">
        <v>0</v>
      </c>
      <c r="G344" s="28">
        <v>0</v>
      </c>
      <c r="H344" s="28">
        <v>2286523839</v>
      </c>
      <c r="I344" s="29">
        <v>0</v>
      </c>
    </row>
    <row r="345" spans="1:9" x14ac:dyDescent="0.25">
      <c r="A345" s="33" t="s">
        <v>5</v>
      </c>
      <c r="B345" s="4" t="s">
        <v>600</v>
      </c>
      <c r="C345" s="3" t="s">
        <v>361</v>
      </c>
      <c r="D345" s="28">
        <v>2286523839</v>
      </c>
      <c r="E345" s="28">
        <v>0</v>
      </c>
      <c r="F345" s="28">
        <v>0</v>
      </c>
      <c r="G345" s="28">
        <v>0</v>
      </c>
      <c r="H345" s="28">
        <v>2286523839</v>
      </c>
      <c r="I345" s="29">
        <v>0</v>
      </c>
    </row>
    <row r="346" spans="1:9" x14ac:dyDescent="0.25">
      <c r="A346" s="33" t="s">
        <v>5</v>
      </c>
      <c r="B346" s="4" t="s">
        <v>601</v>
      </c>
      <c r="C346" s="3" t="s">
        <v>602</v>
      </c>
      <c r="D346" s="28">
        <v>7073680340</v>
      </c>
      <c r="E346" s="28">
        <v>0</v>
      </c>
      <c r="F346" s="28">
        <v>0</v>
      </c>
      <c r="G346" s="28">
        <v>0</v>
      </c>
      <c r="H346" s="28">
        <v>7073680340</v>
      </c>
      <c r="I346" s="29">
        <v>0</v>
      </c>
    </row>
    <row r="347" spans="1:9" x14ac:dyDescent="0.25">
      <c r="A347" s="33" t="s">
        <v>5</v>
      </c>
      <c r="B347" s="4" t="s">
        <v>603</v>
      </c>
      <c r="C347" s="3" t="s">
        <v>365</v>
      </c>
      <c r="D347" s="28">
        <v>7073680340</v>
      </c>
      <c r="E347" s="28">
        <v>0</v>
      </c>
      <c r="F347" s="28">
        <v>0</v>
      </c>
      <c r="G347" s="28">
        <v>0</v>
      </c>
      <c r="H347" s="28">
        <v>7073680340</v>
      </c>
      <c r="I347" s="29">
        <v>0</v>
      </c>
    </row>
    <row r="348" spans="1:9" x14ac:dyDescent="0.25">
      <c r="A348" s="33" t="s">
        <v>5</v>
      </c>
      <c r="B348" s="4" t="s">
        <v>604</v>
      </c>
      <c r="C348" s="3" t="s">
        <v>367</v>
      </c>
      <c r="D348" s="28">
        <v>4908029504</v>
      </c>
      <c r="E348" s="28">
        <v>0</v>
      </c>
      <c r="F348" s="28">
        <v>0</v>
      </c>
      <c r="G348" s="28">
        <v>0</v>
      </c>
      <c r="H348" s="28">
        <v>4908029504</v>
      </c>
      <c r="I348" s="29">
        <v>0</v>
      </c>
    </row>
    <row r="349" spans="1:9" x14ac:dyDescent="0.25">
      <c r="A349" s="33" t="s">
        <v>5</v>
      </c>
      <c r="B349" s="4" t="s">
        <v>605</v>
      </c>
      <c r="C349" s="3" t="s">
        <v>369</v>
      </c>
      <c r="D349" s="28">
        <v>2165650836</v>
      </c>
      <c r="E349" s="28">
        <v>0</v>
      </c>
      <c r="F349" s="28">
        <v>0</v>
      </c>
      <c r="G349" s="28">
        <v>0</v>
      </c>
      <c r="H349" s="28">
        <v>2165650836</v>
      </c>
      <c r="I349" s="29">
        <v>0</v>
      </c>
    </row>
    <row r="350" spans="1:9" x14ac:dyDescent="0.25">
      <c r="A350" s="33" t="s">
        <v>104</v>
      </c>
      <c r="B350" s="4" t="s">
        <v>606</v>
      </c>
      <c r="C350" s="3" t="s">
        <v>607</v>
      </c>
      <c r="D350" s="28">
        <v>0</v>
      </c>
      <c r="E350" s="28">
        <v>1365282606.8399999</v>
      </c>
      <c r="F350" s="28">
        <v>2231289361.3400002</v>
      </c>
      <c r="G350" s="28">
        <v>870345860.16999996</v>
      </c>
      <c r="H350" s="28">
        <v>0</v>
      </c>
      <c r="I350" s="29">
        <v>4339105.67</v>
      </c>
    </row>
    <row r="351" spans="1:9" x14ac:dyDescent="0.25">
      <c r="A351" s="33" t="s">
        <v>104</v>
      </c>
      <c r="B351" s="4" t="s">
        <v>608</v>
      </c>
      <c r="C351" s="3" t="s">
        <v>99</v>
      </c>
      <c r="D351" s="28">
        <v>0</v>
      </c>
      <c r="E351" s="28">
        <v>0</v>
      </c>
      <c r="F351" s="28">
        <v>825238.39</v>
      </c>
      <c r="G351" s="28">
        <v>668083.72</v>
      </c>
      <c r="H351" s="28">
        <v>0</v>
      </c>
      <c r="I351" s="29">
        <v>-157154.67000000001</v>
      </c>
    </row>
    <row r="352" spans="1:9" x14ac:dyDescent="0.25">
      <c r="A352" s="33" t="s">
        <v>104</v>
      </c>
      <c r="B352" s="4" t="s">
        <v>609</v>
      </c>
      <c r="C352" s="3" t="s">
        <v>333</v>
      </c>
      <c r="D352" s="28">
        <v>0</v>
      </c>
      <c r="E352" s="28">
        <v>0</v>
      </c>
      <c r="F352" s="28">
        <v>825238.39</v>
      </c>
      <c r="G352" s="28">
        <v>668083.72</v>
      </c>
      <c r="H352" s="28">
        <v>0</v>
      </c>
      <c r="I352" s="29">
        <v>-157154.67000000001</v>
      </c>
    </row>
    <row r="353" spans="1:9" x14ac:dyDescent="0.25">
      <c r="A353" s="33" t="s">
        <v>104</v>
      </c>
      <c r="B353" s="4" t="s">
        <v>610</v>
      </c>
      <c r="C353" s="3" t="s">
        <v>335</v>
      </c>
      <c r="D353" s="28">
        <v>0</v>
      </c>
      <c r="E353" s="28">
        <v>0</v>
      </c>
      <c r="F353" s="28">
        <v>58632.35</v>
      </c>
      <c r="G353" s="28">
        <v>58632.35</v>
      </c>
      <c r="H353" s="28">
        <v>0</v>
      </c>
      <c r="I353" s="29">
        <v>0</v>
      </c>
    </row>
    <row r="354" spans="1:9" x14ac:dyDescent="0.25">
      <c r="A354" s="33" t="s">
        <v>104</v>
      </c>
      <c r="B354" s="4" t="s">
        <v>611</v>
      </c>
      <c r="C354" s="3" t="s">
        <v>71</v>
      </c>
      <c r="D354" s="28">
        <v>0</v>
      </c>
      <c r="E354" s="28">
        <v>0</v>
      </c>
      <c r="F354" s="28">
        <v>337498.78</v>
      </c>
      <c r="G354" s="28">
        <v>180344.12</v>
      </c>
      <c r="H354" s="28">
        <v>0</v>
      </c>
      <c r="I354" s="29">
        <v>-157154.66</v>
      </c>
    </row>
    <row r="355" spans="1:9" x14ac:dyDescent="0.25">
      <c r="A355" s="33" t="s">
        <v>104</v>
      </c>
      <c r="B355" s="4" t="s">
        <v>612</v>
      </c>
      <c r="C355" s="3" t="s">
        <v>338</v>
      </c>
      <c r="D355" s="28">
        <v>0</v>
      </c>
      <c r="E355" s="28">
        <v>0</v>
      </c>
      <c r="F355" s="28">
        <v>31626.12</v>
      </c>
      <c r="G355" s="28">
        <v>31626.12</v>
      </c>
      <c r="H355" s="28">
        <v>0</v>
      </c>
      <c r="I355" s="29">
        <v>0</v>
      </c>
    </row>
    <row r="356" spans="1:9" x14ac:dyDescent="0.25">
      <c r="A356" s="33" t="s">
        <v>104</v>
      </c>
      <c r="B356" s="4" t="s">
        <v>613</v>
      </c>
      <c r="C356" s="3" t="s">
        <v>340</v>
      </c>
      <c r="D356" s="28">
        <v>0</v>
      </c>
      <c r="E356" s="28">
        <v>0</v>
      </c>
      <c r="F356" s="28">
        <v>393084.46</v>
      </c>
      <c r="G356" s="28">
        <v>393084.46</v>
      </c>
      <c r="H356" s="28">
        <v>0</v>
      </c>
      <c r="I356" s="29">
        <v>0</v>
      </c>
    </row>
    <row r="357" spans="1:9" x14ac:dyDescent="0.25">
      <c r="A357" s="33" t="s">
        <v>104</v>
      </c>
      <c r="B357" s="4" t="s">
        <v>614</v>
      </c>
      <c r="C357" s="3" t="s">
        <v>302</v>
      </c>
      <c r="D357" s="28">
        <v>0</v>
      </c>
      <c r="E357" s="28">
        <v>0</v>
      </c>
      <c r="F357" s="28">
        <v>4396.68</v>
      </c>
      <c r="G357" s="28">
        <v>4396.67</v>
      </c>
      <c r="H357" s="28">
        <v>0</v>
      </c>
      <c r="I357" s="29">
        <v>-0.01</v>
      </c>
    </row>
    <row r="358" spans="1:9" x14ac:dyDescent="0.25">
      <c r="A358" s="33" t="s">
        <v>104</v>
      </c>
      <c r="B358" s="4" t="s">
        <v>615</v>
      </c>
      <c r="C358" s="3" t="s">
        <v>596</v>
      </c>
      <c r="D358" s="28">
        <v>0</v>
      </c>
      <c r="E358" s="28">
        <v>3302159.22</v>
      </c>
      <c r="F358" s="28">
        <v>148166.67000000001</v>
      </c>
      <c r="G358" s="28">
        <v>0</v>
      </c>
      <c r="H358" s="28">
        <v>0</v>
      </c>
      <c r="I358" s="29">
        <v>3153992.55</v>
      </c>
    </row>
    <row r="359" spans="1:9" x14ac:dyDescent="0.25">
      <c r="A359" s="33" t="s">
        <v>104</v>
      </c>
      <c r="B359" s="4" t="s">
        <v>616</v>
      </c>
      <c r="C359" s="3" t="s">
        <v>347</v>
      </c>
      <c r="D359" s="28">
        <v>0</v>
      </c>
      <c r="E359" s="28">
        <v>3302159.22</v>
      </c>
      <c r="F359" s="28">
        <v>148166.67000000001</v>
      </c>
      <c r="G359" s="28">
        <v>0</v>
      </c>
      <c r="H359" s="28">
        <v>0</v>
      </c>
      <c r="I359" s="29">
        <v>3153992.55</v>
      </c>
    </row>
    <row r="360" spans="1:9" x14ac:dyDescent="0.25">
      <c r="A360" s="33" t="s">
        <v>104</v>
      </c>
      <c r="B360" s="4" t="s">
        <v>617</v>
      </c>
      <c r="C360" s="3" t="s">
        <v>618</v>
      </c>
      <c r="D360" s="28">
        <v>0</v>
      </c>
      <c r="E360" s="28">
        <v>0</v>
      </c>
      <c r="F360" s="28">
        <v>192807</v>
      </c>
      <c r="G360" s="28">
        <v>0</v>
      </c>
      <c r="H360" s="28">
        <v>0</v>
      </c>
      <c r="I360" s="29">
        <v>-192807</v>
      </c>
    </row>
    <row r="361" spans="1:9" x14ac:dyDescent="0.25">
      <c r="A361" s="33" t="s">
        <v>104</v>
      </c>
      <c r="B361" s="4" t="s">
        <v>619</v>
      </c>
      <c r="C361" s="3" t="s">
        <v>373</v>
      </c>
      <c r="D361" s="28">
        <v>0</v>
      </c>
      <c r="E361" s="28">
        <v>0</v>
      </c>
      <c r="F361" s="28">
        <v>192807</v>
      </c>
      <c r="G361" s="28">
        <v>0</v>
      </c>
      <c r="H361" s="28">
        <v>0</v>
      </c>
      <c r="I361" s="29">
        <v>-192807</v>
      </c>
    </row>
    <row r="362" spans="1:9" x14ac:dyDescent="0.25">
      <c r="A362" s="33" t="s">
        <v>104</v>
      </c>
      <c r="B362" s="4" t="s">
        <v>620</v>
      </c>
      <c r="C362" s="3" t="s">
        <v>621</v>
      </c>
      <c r="D362" s="28">
        <v>0</v>
      </c>
      <c r="E362" s="28">
        <v>0</v>
      </c>
      <c r="F362" s="28">
        <v>11946175.59</v>
      </c>
      <c r="G362" s="28">
        <v>11946175.59</v>
      </c>
      <c r="H362" s="28">
        <v>0</v>
      </c>
      <c r="I362" s="29">
        <v>0</v>
      </c>
    </row>
    <row r="363" spans="1:9" x14ac:dyDescent="0.25">
      <c r="A363" s="33" t="s">
        <v>104</v>
      </c>
      <c r="B363" s="4" t="s">
        <v>622</v>
      </c>
      <c r="C363" s="3" t="s">
        <v>355</v>
      </c>
      <c r="D363" s="28">
        <v>0</v>
      </c>
      <c r="E363" s="28">
        <v>0</v>
      </c>
      <c r="F363" s="28">
        <v>11946175.59</v>
      </c>
      <c r="G363" s="28">
        <v>11946175.59</v>
      </c>
      <c r="H363" s="28">
        <v>0</v>
      </c>
      <c r="I363" s="29">
        <v>0</v>
      </c>
    </row>
    <row r="364" spans="1:9" x14ac:dyDescent="0.25">
      <c r="A364" s="33" t="s">
        <v>104</v>
      </c>
      <c r="B364" s="4" t="s">
        <v>623</v>
      </c>
      <c r="C364" s="3" t="s">
        <v>599</v>
      </c>
      <c r="D364" s="28">
        <v>0</v>
      </c>
      <c r="E364" s="28">
        <v>159757006.50999999</v>
      </c>
      <c r="F364" s="28">
        <v>187845336.61000001</v>
      </c>
      <c r="G364" s="28">
        <v>28088330.600000001</v>
      </c>
      <c r="H364" s="28">
        <v>0</v>
      </c>
      <c r="I364" s="29">
        <v>0.5</v>
      </c>
    </row>
    <row r="365" spans="1:9" x14ac:dyDescent="0.25">
      <c r="A365" s="33" t="s">
        <v>104</v>
      </c>
      <c r="B365" s="4" t="s">
        <v>624</v>
      </c>
      <c r="C365" s="3" t="s">
        <v>361</v>
      </c>
      <c r="D365" s="28">
        <v>0</v>
      </c>
      <c r="E365" s="28">
        <v>159757006.50999999</v>
      </c>
      <c r="F365" s="28">
        <v>187845336.61000001</v>
      </c>
      <c r="G365" s="28">
        <v>28088330.600000001</v>
      </c>
      <c r="H365" s="28">
        <v>0</v>
      </c>
      <c r="I365" s="29">
        <v>0.5</v>
      </c>
    </row>
    <row r="366" spans="1:9" x14ac:dyDescent="0.25">
      <c r="A366" s="33" t="s">
        <v>104</v>
      </c>
      <c r="B366" s="4" t="s">
        <v>625</v>
      </c>
      <c r="C366" s="3" t="s">
        <v>602</v>
      </c>
      <c r="D366" s="28">
        <v>0</v>
      </c>
      <c r="E366" s="28">
        <v>1202223441.1099999</v>
      </c>
      <c r="F366" s="28">
        <v>2030331637.0799999</v>
      </c>
      <c r="G366" s="28">
        <v>829643270.25999999</v>
      </c>
      <c r="H366" s="28">
        <v>0</v>
      </c>
      <c r="I366" s="29">
        <v>1535074.29</v>
      </c>
    </row>
    <row r="367" spans="1:9" x14ac:dyDescent="0.25">
      <c r="A367" s="33" t="s">
        <v>104</v>
      </c>
      <c r="B367" s="4" t="s">
        <v>626</v>
      </c>
      <c r="C367" s="3" t="s">
        <v>365</v>
      </c>
      <c r="D367" s="28">
        <v>0</v>
      </c>
      <c r="E367" s="28">
        <v>1202223441.1099999</v>
      </c>
      <c r="F367" s="28">
        <v>2030331637.0799999</v>
      </c>
      <c r="G367" s="28">
        <v>829643270.25999999</v>
      </c>
      <c r="H367" s="28">
        <v>0</v>
      </c>
      <c r="I367" s="29">
        <v>1535074.29</v>
      </c>
    </row>
    <row r="368" spans="1:9" x14ac:dyDescent="0.25">
      <c r="A368" s="33" t="s">
        <v>104</v>
      </c>
      <c r="B368" s="4" t="s">
        <v>627</v>
      </c>
      <c r="C368" s="3" t="s">
        <v>367</v>
      </c>
      <c r="D368" s="28">
        <v>0</v>
      </c>
      <c r="E368" s="28">
        <v>1201819913.1099999</v>
      </c>
      <c r="F368" s="28">
        <v>1201475510.0899999</v>
      </c>
      <c r="G368" s="28">
        <v>0</v>
      </c>
      <c r="H368" s="28">
        <v>0</v>
      </c>
      <c r="I368" s="29">
        <v>344403.02</v>
      </c>
    </row>
    <row r="369" spans="1:9" x14ac:dyDescent="0.25">
      <c r="A369" s="33" t="s">
        <v>104</v>
      </c>
      <c r="B369" s="4" t="s">
        <v>628</v>
      </c>
      <c r="C369" s="3" t="s">
        <v>369</v>
      </c>
      <c r="D369" s="28">
        <v>0</v>
      </c>
      <c r="E369" s="28">
        <v>403528</v>
      </c>
      <c r="F369" s="28">
        <v>828856126.99000001</v>
      </c>
      <c r="G369" s="28">
        <v>829643270.25999999</v>
      </c>
      <c r="H369" s="28">
        <v>0</v>
      </c>
      <c r="I369" s="29">
        <v>1190671.27</v>
      </c>
    </row>
    <row r="370" spans="1:9" x14ac:dyDescent="0.25">
      <c r="A370" s="33" t="s">
        <v>5</v>
      </c>
      <c r="B370" s="4" t="s">
        <v>629</v>
      </c>
      <c r="C370" s="3" t="s">
        <v>630</v>
      </c>
      <c r="D370" s="28">
        <v>1370072789.8699999</v>
      </c>
      <c r="E370" s="28">
        <v>0</v>
      </c>
      <c r="F370" s="28">
        <v>870345860.16999996</v>
      </c>
      <c r="G370" s="28">
        <v>883083737.95000005</v>
      </c>
      <c r="H370" s="28">
        <v>1357334912.0899999</v>
      </c>
      <c r="I370" s="29">
        <v>0</v>
      </c>
    </row>
    <row r="371" spans="1:9" x14ac:dyDescent="0.25">
      <c r="A371" s="33" t="s">
        <v>5</v>
      </c>
      <c r="B371" s="4" t="s">
        <v>631</v>
      </c>
      <c r="C371" s="3" t="s">
        <v>99</v>
      </c>
      <c r="D371" s="28">
        <v>9366862</v>
      </c>
      <c r="E371" s="28">
        <v>0</v>
      </c>
      <c r="F371" s="28">
        <v>668083.72</v>
      </c>
      <c r="G371" s="28">
        <v>0</v>
      </c>
      <c r="H371" s="28">
        <v>10034945.720000001</v>
      </c>
      <c r="I371" s="29">
        <v>0</v>
      </c>
    </row>
    <row r="372" spans="1:9" x14ac:dyDescent="0.25">
      <c r="A372" s="33" t="s">
        <v>5</v>
      </c>
      <c r="B372" s="4" t="s">
        <v>632</v>
      </c>
      <c r="C372" s="3" t="s">
        <v>333</v>
      </c>
      <c r="D372" s="28">
        <v>9366862</v>
      </c>
      <c r="E372" s="28">
        <v>0</v>
      </c>
      <c r="F372" s="28">
        <v>668083.72</v>
      </c>
      <c r="G372" s="28">
        <v>0</v>
      </c>
      <c r="H372" s="28">
        <v>10034945.720000001</v>
      </c>
      <c r="I372" s="29">
        <v>0</v>
      </c>
    </row>
    <row r="373" spans="1:9" x14ac:dyDescent="0.25">
      <c r="A373" s="33" t="s">
        <v>5</v>
      </c>
      <c r="B373" s="4" t="s">
        <v>633</v>
      </c>
      <c r="C373" s="3" t="s">
        <v>335</v>
      </c>
      <c r="D373" s="28">
        <v>540093.43000000005</v>
      </c>
      <c r="E373" s="28">
        <v>0</v>
      </c>
      <c r="F373" s="28">
        <v>58632.35</v>
      </c>
      <c r="G373" s="28">
        <v>0</v>
      </c>
      <c r="H373" s="28">
        <v>598725.78</v>
      </c>
      <c r="I373" s="29">
        <v>0</v>
      </c>
    </row>
    <row r="374" spans="1:9" x14ac:dyDescent="0.25">
      <c r="A374" s="33" t="s">
        <v>5</v>
      </c>
      <c r="B374" s="4" t="s">
        <v>634</v>
      </c>
      <c r="C374" s="3" t="s">
        <v>71</v>
      </c>
      <c r="D374" s="28">
        <v>3136774.28</v>
      </c>
      <c r="E374" s="28">
        <v>0</v>
      </c>
      <c r="F374" s="28">
        <v>180344.12</v>
      </c>
      <c r="G374" s="28">
        <v>0</v>
      </c>
      <c r="H374" s="28">
        <v>3317118.4</v>
      </c>
      <c r="I374" s="29">
        <v>0</v>
      </c>
    </row>
    <row r="375" spans="1:9" x14ac:dyDescent="0.25">
      <c r="A375" s="33" t="s">
        <v>5</v>
      </c>
      <c r="B375" s="4" t="s">
        <v>635</v>
      </c>
      <c r="C375" s="3" t="s">
        <v>338</v>
      </c>
      <c r="D375" s="28">
        <v>211843.35</v>
      </c>
      <c r="E375" s="28">
        <v>0</v>
      </c>
      <c r="F375" s="28">
        <v>31626.12</v>
      </c>
      <c r="G375" s="28">
        <v>0</v>
      </c>
      <c r="H375" s="28">
        <v>243469.47</v>
      </c>
      <c r="I375" s="29">
        <v>0</v>
      </c>
    </row>
    <row r="376" spans="1:9" x14ac:dyDescent="0.25">
      <c r="A376" s="33" t="s">
        <v>5</v>
      </c>
      <c r="B376" s="4" t="s">
        <v>636</v>
      </c>
      <c r="C376" s="3" t="s">
        <v>340</v>
      </c>
      <c r="D376" s="28">
        <v>5389723.2999999998</v>
      </c>
      <c r="E376" s="28">
        <v>0</v>
      </c>
      <c r="F376" s="28">
        <v>393084.46</v>
      </c>
      <c r="G376" s="28">
        <v>0</v>
      </c>
      <c r="H376" s="28">
        <v>5782807.7599999998</v>
      </c>
      <c r="I376" s="29">
        <v>0</v>
      </c>
    </row>
    <row r="377" spans="1:9" x14ac:dyDescent="0.25">
      <c r="A377" s="33" t="s">
        <v>5</v>
      </c>
      <c r="B377" s="4" t="s">
        <v>637</v>
      </c>
      <c r="C377" s="3" t="s">
        <v>302</v>
      </c>
      <c r="D377" s="28">
        <v>88427.64</v>
      </c>
      <c r="E377" s="28">
        <v>0</v>
      </c>
      <c r="F377" s="28">
        <v>4396.67</v>
      </c>
      <c r="G377" s="28">
        <v>0</v>
      </c>
      <c r="H377" s="28">
        <v>92824.31</v>
      </c>
      <c r="I377" s="29">
        <v>0</v>
      </c>
    </row>
    <row r="378" spans="1:9" x14ac:dyDescent="0.25">
      <c r="A378" s="33" t="s">
        <v>5</v>
      </c>
      <c r="B378" s="4" t="s">
        <v>638</v>
      </c>
      <c r="C378" s="3" t="s">
        <v>596</v>
      </c>
      <c r="D378" s="28">
        <v>8595730.0099999998</v>
      </c>
      <c r="E378" s="28">
        <v>0</v>
      </c>
      <c r="F378" s="28">
        <v>0</v>
      </c>
      <c r="G378" s="28">
        <v>1047.67</v>
      </c>
      <c r="H378" s="28">
        <v>8594682.3399999999</v>
      </c>
      <c r="I378" s="29">
        <v>0</v>
      </c>
    </row>
    <row r="379" spans="1:9" x14ac:dyDescent="0.25">
      <c r="A379" s="33" t="s">
        <v>5</v>
      </c>
      <c r="B379" s="4" t="s">
        <v>639</v>
      </c>
      <c r="C379" s="3" t="s">
        <v>347</v>
      </c>
      <c r="D379" s="28">
        <v>8595730.0099999998</v>
      </c>
      <c r="E379" s="28">
        <v>0</v>
      </c>
      <c r="F379" s="28">
        <v>0</v>
      </c>
      <c r="G379" s="28">
        <v>1047.67</v>
      </c>
      <c r="H379" s="28">
        <v>8594682.3399999999</v>
      </c>
      <c r="I379" s="29">
        <v>0</v>
      </c>
    </row>
    <row r="380" spans="1:9" x14ac:dyDescent="0.25">
      <c r="A380" s="33" t="s">
        <v>5</v>
      </c>
      <c r="B380" s="4" t="s">
        <v>640</v>
      </c>
      <c r="C380" s="3" t="s">
        <v>618</v>
      </c>
      <c r="D380" s="28">
        <v>1683259</v>
      </c>
      <c r="E380" s="28">
        <v>0</v>
      </c>
      <c r="F380" s="28">
        <v>0</v>
      </c>
      <c r="G380" s="28">
        <v>0</v>
      </c>
      <c r="H380" s="28">
        <v>1683259</v>
      </c>
      <c r="I380" s="29">
        <v>0</v>
      </c>
    </row>
    <row r="381" spans="1:9" x14ac:dyDescent="0.25">
      <c r="A381" s="33" t="s">
        <v>5</v>
      </c>
      <c r="B381" s="4" t="s">
        <v>641</v>
      </c>
      <c r="C381" s="3" t="s">
        <v>373</v>
      </c>
      <c r="D381" s="28">
        <v>1683259</v>
      </c>
      <c r="E381" s="28">
        <v>0</v>
      </c>
      <c r="F381" s="28">
        <v>0</v>
      </c>
      <c r="G381" s="28">
        <v>0</v>
      </c>
      <c r="H381" s="28">
        <v>1683259</v>
      </c>
      <c r="I381" s="29">
        <v>0</v>
      </c>
    </row>
    <row r="382" spans="1:9" x14ac:dyDescent="0.25">
      <c r="A382" s="33" t="s">
        <v>5</v>
      </c>
      <c r="B382" s="4" t="s">
        <v>642</v>
      </c>
      <c r="C382" s="3" t="s">
        <v>621</v>
      </c>
      <c r="D382" s="28">
        <v>99682477.920000002</v>
      </c>
      <c r="E382" s="28">
        <v>0</v>
      </c>
      <c r="F382" s="28">
        <v>11946175.59</v>
      </c>
      <c r="G382" s="28">
        <v>56150</v>
      </c>
      <c r="H382" s="28">
        <v>111572503.51000001</v>
      </c>
      <c r="I382" s="29">
        <v>0</v>
      </c>
    </row>
    <row r="383" spans="1:9" x14ac:dyDescent="0.25">
      <c r="A383" s="33" t="s">
        <v>5</v>
      </c>
      <c r="B383" s="4" t="s">
        <v>643</v>
      </c>
      <c r="C383" s="3" t="s">
        <v>355</v>
      </c>
      <c r="D383" s="28">
        <v>99682477.920000002</v>
      </c>
      <c r="E383" s="28">
        <v>0</v>
      </c>
      <c r="F383" s="28">
        <v>11946175.59</v>
      </c>
      <c r="G383" s="28">
        <v>56150</v>
      </c>
      <c r="H383" s="28">
        <v>111572503.51000001</v>
      </c>
      <c r="I383" s="29">
        <v>0</v>
      </c>
    </row>
    <row r="384" spans="1:9" x14ac:dyDescent="0.25">
      <c r="A384" s="33" t="s">
        <v>5</v>
      </c>
      <c r="B384" s="4" t="s">
        <v>644</v>
      </c>
      <c r="C384" s="3" t="s">
        <v>599</v>
      </c>
      <c r="D384" s="28">
        <v>351274273.72000003</v>
      </c>
      <c r="E384" s="28">
        <v>0</v>
      </c>
      <c r="F384" s="28">
        <v>28088330.600000001</v>
      </c>
      <c r="G384" s="28">
        <v>50124058.640000001</v>
      </c>
      <c r="H384" s="28">
        <v>329238545.68000001</v>
      </c>
      <c r="I384" s="29">
        <v>0</v>
      </c>
    </row>
    <row r="385" spans="1:9" x14ac:dyDescent="0.25">
      <c r="A385" s="33" t="s">
        <v>5</v>
      </c>
      <c r="B385" s="4" t="s">
        <v>645</v>
      </c>
      <c r="C385" s="3" t="s">
        <v>361</v>
      </c>
      <c r="D385" s="28">
        <v>351274273.72000003</v>
      </c>
      <c r="E385" s="28">
        <v>0</v>
      </c>
      <c r="F385" s="28">
        <v>28088330.600000001</v>
      </c>
      <c r="G385" s="28">
        <v>50124058.640000001</v>
      </c>
      <c r="H385" s="28">
        <v>329238545.68000001</v>
      </c>
      <c r="I385" s="29">
        <v>0</v>
      </c>
    </row>
    <row r="386" spans="1:9" x14ac:dyDescent="0.25">
      <c r="A386" s="33" t="s">
        <v>5</v>
      </c>
      <c r="B386" s="4" t="s">
        <v>646</v>
      </c>
      <c r="C386" s="3" t="s">
        <v>602</v>
      </c>
      <c r="D386" s="28">
        <v>899470187.22000003</v>
      </c>
      <c r="E386" s="28">
        <v>0</v>
      </c>
      <c r="F386" s="28">
        <v>829643270.25999999</v>
      </c>
      <c r="G386" s="28">
        <v>832902481.63999999</v>
      </c>
      <c r="H386" s="28">
        <v>896210975.84000003</v>
      </c>
      <c r="I386" s="29">
        <v>0</v>
      </c>
    </row>
    <row r="387" spans="1:9" x14ac:dyDescent="0.25">
      <c r="A387" s="33" t="s">
        <v>5</v>
      </c>
      <c r="B387" s="4" t="s">
        <v>647</v>
      </c>
      <c r="C387" s="3" t="s">
        <v>365</v>
      </c>
      <c r="D387" s="28">
        <v>899470187.22000003</v>
      </c>
      <c r="E387" s="28">
        <v>0</v>
      </c>
      <c r="F387" s="28">
        <v>829643270.25999999</v>
      </c>
      <c r="G387" s="28">
        <v>832902481.63999999</v>
      </c>
      <c r="H387" s="28">
        <v>896210975.84000003</v>
      </c>
      <c r="I387" s="29">
        <v>0</v>
      </c>
    </row>
    <row r="388" spans="1:9" x14ac:dyDescent="0.25">
      <c r="A388" s="33" t="s">
        <v>5</v>
      </c>
      <c r="B388" s="4" t="s">
        <v>752</v>
      </c>
      <c r="C388" s="3" t="s">
        <v>367</v>
      </c>
      <c r="D388" s="28">
        <v>0</v>
      </c>
      <c r="E388" s="28">
        <v>0</v>
      </c>
      <c r="F388" s="28">
        <v>0</v>
      </c>
      <c r="G388" s="28">
        <v>832902481.63</v>
      </c>
      <c r="H388" s="28">
        <v>-832902481.63</v>
      </c>
      <c r="I388" s="29">
        <v>0</v>
      </c>
    </row>
    <row r="389" spans="1:9" x14ac:dyDescent="0.25">
      <c r="A389" s="33" t="s">
        <v>5</v>
      </c>
      <c r="B389" s="4" t="s">
        <v>648</v>
      </c>
      <c r="C389" s="3" t="s">
        <v>369</v>
      </c>
      <c r="D389" s="28">
        <v>899470187.22000003</v>
      </c>
      <c r="E389" s="28">
        <v>0</v>
      </c>
      <c r="F389" s="28">
        <v>829643270.25999999</v>
      </c>
      <c r="G389" s="28">
        <v>0.01</v>
      </c>
      <c r="H389" s="28">
        <v>1729113457.47</v>
      </c>
      <c r="I389" s="29">
        <v>0</v>
      </c>
    </row>
    <row r="390" spans="1:9" x14ac:dyDescent="0.25">
      <c r="A390" s="33" t="s">
        <v>104</v>
      </c>
      <c r="B390" s="4" t="s">
        <v>649</v>
      </c>
      <c r="C390" s="3" t="s">
        <v>650</v>
      </c>
      <c r="D390" s="28">
        <v>0</v>
      </c>
      <c r="E390" s="28">
        <v>2785110</v>
      </c>
      <c r="F390" s="28">
        <v>1350941961.3900001</v>
      </c>
      <c r="G390" s="28">
        <v>1348205623.3900001</v>
      </c>
      <c r="H390" s="28">
        <v>0</v>
      </c>
      <c r="I390" s="29">
        <v>48772</v>
      </c>
    </row>
    <row r="391" spans="1:9" x14ac:dyDescent="0.25">
      <c r="A391" s="33" t="s">
        <v>104</v>
      </c>
      <c r="B391" s="4" t="s">
        <v>651</v>
      </c>
      <c r="C391" s="3" t="s">
        <v>99</v>
      </c>
      <c r="D391" s="28">
        <v>0</v>
      </c>
      <c r="E391" s="28">
        <v>0</v>
      </c>
      <c r="F391" s="28">
        <v>825238.39</v>
      </c>
      <c r="G391" s="28">
        <v>825238.39</v>
      </c>
      <c r="H391" s="28">
        <v>0</v>
      </c>
      <c r="I391" s="29">
        <v>0</v>
      </c>
    </row>
    <row r="392" spans="1:9" x14ac:dyDescent="0.25">
      <c r="A392" s="33" t="s">
        <v>104</v>
      </c>
      <c r="B392" s="4" t="s">
        <v>652</v>
      </c>
      <c r="C392" s="3" t="s">
        <v>333</v>
      </c>
      <c r="D392" s="28">
        <v>0</v>
      </c>
      <c r="E392" s="28">
        <v>0</v>
      </c>
      <c r="F392" s="28">
        <v>825238.39</v>
      </c>
      <c r="G392" s="28">
        <v>825238.39</v>
      </c>
      <c r="H392" s="28">
        <v>0</v>
      </c>
      <c r="I392" s="29">
        <v>0</v>
      </c>
    </row>
    <row r="393" spans="1:9" x14ac:dyDescent="0.25">
      <c r="A393" s="33" t="s">
        <v>104</v>
      </c>
      <c r="B393" s="4" t="s">
        <v>653</v>
      </c>
      <c r="C393" s="3" t="s">
        <v>335</v>
      </c>
      <c r="D393" s="28">
        <v>0</v>
      </c>
      <c r="E393" s="28">
        <v>0</v>
      </c>
      <c r="F393" s="28">
        <v>58632.35</v>
      </c>
      <c r="G393" s="28">
        <v>58632.35</v>
      </c>
      <c r="H393" s="28">
        <v>0</v>
      </c>
      <c r="I393" s="29">
        <v>0</v>
      </c>
    </row>
    <row r="394" spans="1:9" x14ac:dyDescent="0.25">
      <c r="A394" s="33" t="s">
        <v>104</v>
      </c>
      <c r="B394" s="4" t="s">
        <v>654</v>
      </c>
      <c r="C394" s="3" t="s">
        <v>71</v>
      </c>
      <c r="D394" s="28">
        <v>0</v>
      </c>
      <c r="E394" s="28">
        <v>0</v>
      </c>
      <c r="F394" s="28">
        <v>337498.78</v>
      </c>
      <c r="G394" s="28">
        <v>337498.78</v>
      </c>
      <c r="H394" s="28">
        <v>0</v>
      </c>
      <c r="I394" s="29">
        <v>0</v>
      </c>
    </row>
    <row r="395" spans="1:9" x14ac:dyDescent="0.25">
      <c r="A395" s="33" t="s">
        <v>104</v>
      </c>
      <c r="B395" s="4" t="s">
        <v>655</v>
      </c>
      <c r="C395" s="3" t="s">
        <v>338</v>
      </c>
      <c r="D395" s="28">
        <v>0</v>
      </c>
      <c r="E395" s="28">
        <v>0</v>
      </c>
      <c r="F395" s="28">
        <v>31626.12</v>
      </c>
      <c r="G395" s="28">
        <v>31626.12</v>
      </c>
      <c r="H395" s="28">
        <v>0</v>
      </c>
      <c r="I395" s="29">
        <v>0</v>
      </c>
    </row>
    <row r="396" spans="1:9" x14ac:dyDescent="0.25">
      <c r="A396" s="33" t="s">
        <v>104</v>
      </c>
      <c r="B396" s="4" t="s">
        <v>656</v>
      </c>
      <c r="C396" s="3" t="s">
        <v>340</v>
      </c>
      <c r="D396" s="28">
        <v>0</v>
      </c>
      <c r="E396" s="28">
        <v>0</v>
      </c>
      <c r="F396" s="28">
        <v>393084.46</v>
      </c>
      <c r="G396" s="28">
        <v>393084.46</v>
      </c>
      <c r="H396" s="28">
        <v>0</v>
      </c>
      <c r="I396" s="29">
        <v>0</v>
      </c>
    </row>
    <row r="397" spans="1:9" x14ac:dyDescent="0.25">
      <c r="A397" s="33" t="s">
        <v>104</v>
      </c>
      <c r="B397" s="4" t="s">
        <v>657</v>
      </c>
      <c r="C397" s="3" t="s">
        <v>302</v>
      </c>
      <c r="D397" s="28">
        <v>0</v>
      </c>
      <c r="E397" s="28">
        <v>0</v>
      </c>
      <c r="F397" s="28">
        <v>4396.68</v>
      </c>
      <c r="G397" s="28">
        <v>4396.68</v>
      </c>
      <c r="H397" s="28">
        <v>0</v>
      </c>
      <c r="I397" s="29">
        <v>0</v>
      </c>
    </row>
    <row r="398" spans="1:9" x14ac:dyDescent="0.25">
      <c r="A398" s="33" t="s">
        <v>104</v>
      </c>
      <c r="B398" s="4" t="s">
        <v>658</v>
      </c>
      <c r="C398" s="3" t="s">
        <v>596</v>
      </c>
      <c r="D398" s="28">
        <v>0</v>
      </c>
      <c r="E398" s="28">
        <v>28035</v>
      </c>
      <c r="F398" s="28">
        <v>157434</v>
      </c>
      <c r="G398" s="28">
        <v>147119</v>
      </c>
      <c r="H398" s="28">
        <v>0</v>
      </c>
      <c r="I398" s="29">
        <v>17720</v>
      </c>
    </row>
    <row r="399" spans="1:9" x14ac:dyDescent="0.25">
      <c r="A399" s="33" t="s">
        <v>104</v>
      </c>
      <c r="B399" s="4" t="s">
        <v>659</v>
      </c>
      <c r="C399" s="3" t="s">
        <v>347</v>
      </c>
      <c r="D399" s="28">
        <v>0</v>
      </c>
      <c r="E399" s="28">
        <v>28035</v>
      </c>
      <c r="F399" s="28">
        <v>157434</v>
      </c>
      <c r="G399" s="28">
        <v>147119</v>
      </c>
      <c r="H399" s="28">
        <v>0</v>
      </c>
      <c r="I399" s="29">
        <v>17720</v>
      </c>
    </row>
    <row r="400" spans="1:9" x14ac:dyDescent="0.25">
      <c r="A400" s="33" t="s">
        <v>104</v>
      </c>
      <c r="B400" s="4" t="s">
        <v>660</v>
      </c>
      <c r="C400" s="3" t="s">
        <v>618</v>
      </c>
      <c r="D400" s="28">
        <v>0</v>
      </c>
      <c r="E400" s="28">
        <v>0</v>
      </c>
      <c r="F400" s="28">
        <v>161755</v>
      </c>
      <c r="G400" s="28">
        <v>192807</v>
      </c>
      <c r="H400" s="28">
        <v>0</v>
      </c>
      <c r="I400" s="29">
        <v>31052</v>
      </c>
    </row>
    <row r="401" spans="1:9" x14ac:dyDescent="0.25">
      <c r="A401" s="33" t="s">
        <v>104</v>
      </c>
      <c r="B401" s="4" t="s">
        <v>661</v>
      </c>
      <c r="C401" s="3" t="s">
        <v>373</v>
      </c>
      <c r="D401" s="28">
        <v>0</v>
      </c>
      <c r="E401" s="28">
        <v>0</v>
      </c>
      <c r="F401" s="28">
        <v>161755</v>
      </c>
      <c r="G401" s="28">
        <v>192807</v>
      </c>
      <c r="H401" s="28">
        <v>0</v>
      </c>
      <c r="I401" s="29">
        <v>31052</v>
      </c>
    </row>
    <row r="402" spans="1:9" x14ac:dyDescent="0.25">
      <c r="A402" s="33" t="s">
        <v>104</v>
      </c>
      <c r="B402" s="4" t="s">
        <v>662</v>
      </c>
      <c r="C402" s="3" t="s">
        <v>621</v>
      </c>
      <c r="D402" s="28">
        <v>0</v>
      </c>
      <c r="E402" s="28">
        <v>2757075</v>
      </c>
      <c r="F402" s="28">
        <v>14647100.59</v>
      </c>
      <c r="G402" s="28">
        <v>11890025.59</v>
      </c>
      <c r="H402" s="28">
        <v>0</v>
      </c>
      <c r="I402" s="29">
        <v>0</v>
      </c>
    </row>
    <row r="403" spans="1:9" x14ac:dyDescent="0.25">
      <c r="A403" s="33" t="s">
        <v>104</v>
      </c>
      <c r="B403" s="4" t="s">
        <v>663</v>
      </c>
      <c r="C403" s="3" t="s">
        <v>355</v>
      </c>
      <c r="D403" s="28">
        <v>0</v>
      </c>
      <c r="E403" s="28">
        <v>2757075</v>
      </c>
      <c r="F403" s="28">
        <v>14647100.59</v>
      </c>
      <c r="G403" s="28">
        <v>11890025.59</v>
      </c>
      <c r="H403" s="28">
        <v>0</v>
      </c>
      <c r="I403" s="29">
        <v>0</v>
      </c>
    </row>
    <row r="404" spans="1:9" x14ac:dyDescent="0.25">
      <c r="A404" s="33" t="s">
        <v>104</v>
      </c>
      <c r="B404" s="4" t="s">
        <v>664</v>
      </c>
      <c r="C404" s="3" t="s">
        <v>599</v>
      </c>
      <c r="D404" s="28">
        <v>0</v>
      </c>
      <c r="E404" s="28">
        <v>0</v>
      </c>
      <c r="F404" s="28">
        <v>137721277.97</v>
      </c>
      <c r="G404" s="28">
        <v>137721277.97</v>
      </c>
      <c r="H404" s="28">
        <v>0</v>
      </c>
      <c r="I404" s="29">
        <v>0</v>
      </c>
    </row>
    <row r="405" spans="1:9" x14ac:dyDescent="0.25">
      <c r="A405" s="33" t="s">
        <v>104</v>
      </c>
      <c r="B405" s="4" t="s">
        <v>665</v>
      </c>
      <c r="C405" s="3" t="s">
        <v>361</v>
      </c>
      <c r="D405" s="28">
        <v>0</v>
      </c>
      <c r="E405" s="28">
        <v>0</v>
      </c>
      <c r="F405" s="28">
        <v>137721277.97</v>
      </c>
      <c r="G405" s="28">
        <v>137721277.97</v>
      </c>
      <c r="H405" s="28">
        <v>0</v>
      </c>
      <c r="I405" s="29">
        <v>0</v>
      </c>
    </row>
    <row r="406" spans="1:9" x14ac:dyDescent="0.25">
      <c r="A406" s="33" t="s">
        <v>104</v>
      </c>
      <c r="B406" s="4" t="s">
        <v>666</v>
      </c>
      <c r="C406" s="3" t="s">
        <v>602</v>
      </c>
      <c r="D406" s="28">
        <v>0</v>
      </c>
      <c r="E406" s="28">
        <v>0</v>
      </c>
      <c r="F406" s="28">
        <v>1197429155.4400001</v>
      </c>
      <c r="G406" s="28">
        <v>1197429155.4400001</v>
      </c>
      <c r="H406" s="28">
        <v>0</v>
      </c>
      <c r="I406" s="29">
        <v>0</v>
      </c>
    </row>
    <row r="407" spans="1:9" x14ac:dyDescent="0.25">
      <c r="A407" s="33" t="s">
        <v>104</v>
      </c>
      <c r="B407" s="4" t="s">
        <v>667</v>
      </c>
      <c r="C407" s="3" t="s">
        <v>365</v>
      </c>
      <c r="D407" s="28">
        <v>0</v>
      </c>
      <c r="E407" s="28">
        <v>0</v>
      </c>
      <c r="F407" s="28">
        <v>1197429155.4400001</v>
      </c>
      <c r="G407" s="28">
        <v>1197429155.4400001</v>
      </c>
      <c r="H407" s="28">
        <v>0</v>
      </c>
      <c r="I407" s="29">
        <v>0</v>
      </c>
    </row>
    <row r="408" spans="1:9" x14ac:dyDescent="0.25">
      <c r="A408" s="33" t="s">
        <v>104</v>
      </c>
      <c r="B408" s="4" t="s">
        <v>668</v>
      </c>
      <c r="C408" s="3" t="s">
        <v>367</v>
      </c>
      <c r="D408" s="28">
        <v>0</v>
      </c>
      <c r="E408" s="28">
        <v>0</v>
      </c>
      <c r="F408" s="28">
        <v>368573028.45999998</v>
      </c>
      <c r="G408" s="28">
        <v>368573028.45999998</v>
      </c>
      <c r="H408" s="28">
        <v>0</v>
      </c>
      <c r="I408" s="29">
        <v>0</v>
      </c>
    </row>
    <row r="409" spans="1:9" x14ac:dyDescent="0.25">
      <c r="A409" s="33" t="s">
        <v>104</v>
      </c>
      <c r="B409" s="4" t="s">
        <v>669</v>
      </c>
      <c r="C409" s="3" t="s">
        <v>369</v>
      </c>
      <c r="D409" s="28">
        <v>0</v>
      </c>
      <c r="E409" s="28">
        <v>0</v>
      </c>
      <c r="F409" s="28">
        <v>828856126.98000002</v>
      </c>
      <c r="G409" s="28">
        <v>828856126.98000002</v>
      </c>
      <c r="H409" s="28">
        <v>0</v>
      </c>
      <c r="I409" s="29">
        <v>0</v>
      </c>
    </row>
    <row r="410" spans="1:9" x14ac:dyDescent="0.25">
      <c r="A410" s="33" t="s">
        <v>104</v>
      </c>
      <c r="B410" s="4" t="s">
        <v>670</v>
      </c>
      <c r="C410" s="3" t="s">
        <v>671</v>
      </c>
      <c r="D410" s="28">
        <v>0</v>
      </c>
      <c r="E410" s="28">
        <v>9371509252.0300007</v>
      </c>
      <c r="F410" s="28">
        <v>0</v>
      </c>
      <c r="G410" s="28">
        <v>1350941961.3900001</v>
      </c>
      <c r="H410" s="28">
        <v>0</v>
      </c>
      <c r="I410" s="29">
        <v>10722451213.42</v>
      </c>
    </row>
    <row r="411" spans="1:9" x14ac:dyDescent="0.25">
      <c r="A411" s="33" t="s">
        <v>104</v>
      </c>
      <c r="B411" s="4" t="s">
        <v>672</v>
      </c>
      <c r="C411" s="3" t="s">
        <v>99</v>
      </c>
      <c r="D411" s="28">
        <v>0</v>
      </c>
      <c r="E411" s="28">
        <v>9366862</v>
      </c>
      <c r="F411" s="28">
        <v>0</v>
      </c>
      <c r="G411" s="28">
        <v>825238.39</v>
      </c>
      <c r="H411" s="28">
        <v>0</v>
      </c>
      <c r="I411" s="29">
        <v>10192100.390000001</v>
      </c>
    </row>
    <row r="412" spans="1:9" x14ac:dyDescent="0.25">
      <c r="A412" s="33" t="s">
        <v>104</v>
      </c>
      <c r="B412" s="4" t="s">
        <v>673</v>
      </c>
      <c r="C412" s="3" t="s">
        <v>333</v>
      </c>
      <c r="D412" s="28">
        <v>0</v>
      </c>
      <c r="E412" s="28">
        <v>9366862</v>
      </c>
      <c r="F412" s="28">
        <v>0</v>
      </c>
      <c r="G412" s="28">
        <v>825238.39</v>
      </c>
      <c r="H412" s="28">
        <v>0</v>
      </c>
      <c r="I412" s="29">
        <v>10192100.390000001</v>
      </c>
    </row>
    <row r="413" spans="1:9" x14ac:dyDescent="0.25">
      <c r="A413" s="33" t="s">
        <v>104</v>
      </c>
      <c r="B413" s="4" t="s">
        <v>674</v>
      </c>
      <c r="C413" s="3" t="s">
        <v>335</v>
      </c>
      <c r="D413" s="28">
        <v>0</v>
      </c>
      <c r="E413" s="28">
        <v>540093.43000000005</v>
      </c>
      <c r="F413" s="28">
        <v>0</v>
      </c>
      <c r="G413" s="28">
        <v>58632.35</v>
      </c>
      <c r="H413" s="28">
        <v>0</v>
      </c>
      <c r="I413" s="29">
        <v>598725.78</v>
      </c>
    </row>
    <row r="414" spans="1:9" x14ac:dyDescent="0.25">
      <c r="A414" s="33" t="s">
        <v>104</v>
      </c>
      <c r="B414" s="4" t="s">
        <v>675</v>
      </c>
      <c r="C414" s="3" t="s">
        <v>71</v>
      </c>
      <c r="D414" s="28">
        <v>0</v>
      </c>
      <c r="E414" s="28">
        <v>3136774.28</v>
      </c>
      <c r="F414" s="28">
        <v>0</v>
      </c>
      <c r="G414" s="28">
        <v>337498.78</v>
      </c>
      <c r="H414" s="28">
        <v>0</v>
      </c>
      <c r="I414" s="29">
        <v>3474273.06</v>
      </c>
    </row>
    <row r="415" spans="1:9" x14ac:dyDescent="0.25">
      <c r="A415" s="33" t="s">
        <v>104</v>
      </c>
      <c r="B415" s="4" t="s">
        <v>676</v>
      </c>
      <c r="C415" s="3" t="s">
        <v>338</v>
      </c>
      <c r="D415" s="28">
        <v>0</v>
      </c>
      <c r="E415" s="28">
        <v>211843.35</v>
      </c>
      <c r="F415" s="28">
        <v>0</v>
      </c>
      <c r="G415" s="28">
        <v>31626.12</v>
      </c>
      <c r="H415" s="28">
        <v>0</v>
      </c>
      <c r="I415" s="29">
        <v>243469.47</v>
      </c>
    </row>
    <row r="416" spans="1:9" x14ac:dyDescent="0.25">
      <c r="A416" s="33" t="s">
        <v>104</v>
      </c>
      <c r="B416" s="4" t="s">
        <v>677</v>
      </c>
      <c r="C416" s="3" t="s">
        <v>340</v>
      </c>
      <c r="D416" s="28">
        <v>0</v>
      </c>
      <c r="E416" s="28">
        <v>5389723.2999999998</v>
      </c>
      <c r="F416" s="28">
        <v>0</v>
      </c>
      <c r="G416" s="28">
        <v>393084.46</v>
      </c>
      <c r="H416" s="28">
        <v>0</v>
      </c>
      <c r="I416" s="29">
        <v>5782807.7599999998</v>
      </c>
    </row>
    <row r="417" spans="1:9" x14ac:dyDescent="0.25">
      <c r="A417" s="33" t="s">
        <v>104</v>
      </c>
      <c r="B417" s="4" t="s">
        <v>678</v>
      </c>
      <c r="C417" s="3" t="s">
        <v>302</v>
      </c>
      <c r="D417" s="28">
        <v>0</v>
      </c>
      <c r="E417" s="28">
        <v>88427.64</v>
      </c>
      <c r="F417" s="28">
        <v>0</v>
      </c>
      <c r="G417" s="28">
        <v>4396.68</v>
      </c>
      <c r="H417" s="28">
        <v>0</v>
      </c>
      <c r="I417" s="29">
        <v>92824.320000000007</v>
      </c>
    </row>
    <row r="418" spans="1:9" x14ac:dyDescent="0.25">
      <c r="A418" s="33" t="s">
        <v>104</v>
      </c>
      <c r="B418" s="4" t="s">
        <v>679</v>
      </c>
      <c r="C418" s="3" t="s">
        <v>596</v>
      </c>
      <c r="D418" s="28">
        <v>0</v>
      </c>
      <c r="E418" s="28">
        <v>14565535.789999999</v>
      </c>
      <c r="F418" s="28">
        <v>0</v>
      </c>
      <c r="G418" s="28">
        <v>157434</v>
      </c>
      <c r="H418" s="28">
        <v>0</v>
      </c>
      <c r="I418" s="29">
        <v>14722969.789999999</v>
      </c>
    </row>
    <row r="419" spans="1:9" x14ac:dyDescent="0.25">
      <c r="A419" s="33" t="s">
        <v>104</v>
      </c>
      <c r="B419" s="4" t="s">
        <v>680</v>
      </c>
      <c r="C419" s="3" t="s">
        <v>347</v>
      </c>
      <c r="D419" s="28">
        <v>0</v>
      </c>
      <c r="E419" s="28">
        <v>14565535.789999999</v>
      </c>
      <c r="F419" s="28">
        <v>0</v>
      </c>
      <c r="G419" s="28">
        <v>157434</v>
      </c>
      <c r="H419" s="28">
        <v>0</v>
      </c>
      <c r="I419" s="29">
        <v>14722969.789999999</v>
      </c>
    </row>
    <row r="420" spans="1:9" x14ac:dyDescent="0.25">
      <c r="A420" s="33" t="s">
        <v>104</v>
      </c>
      <c r="B420" s="4" t="s">
        <v>681</v>
      </c>
      <c r="C420" s="3" t="s">
        <v>618</v>
      </c>
      <c r="D420" s="28">
        <v>0</v>
      </c>
      <c r="E420" s="28">
        <v>1683259</v>
      </c>
      <c r="F420" s="28">
        <v>0</v>
      </c>
      <c r="G420" s="28">
        <v>161755</v>
      </c>
      <c r="H420" s="28">
        <v>0</v>
      </c>
      <c r="I420" s="29">
        <v>1845014</v>
      </c>
    </row>
    <row r="421" spans="1:9" x14ac:dyDescent="0.25">
      <c r="A421" s="33" t="s">
        <v>104</v>
      </c>
      <c r="B421" s="4" t="s">
        <v>682</v>
      </c>
      <c r="C421" s="3" t="s">
        <v>373</v>
      </c>
      <c r="D421" s="28">
        <v>0</v>
      </c>
      <c r="E421" s="28">
        <v>1683259</v>
      </c>
      <c r="F421" s="28">
        <v>0</v>
      </c>
      <c r="G421" s="28">
        <v>161755</v>
      </c>
      <c r="H421" s="28">
        <v>0</v>
      </c>
      <c r="I421" s="29">
        <v>1845014</v>
      </c>
    </row>
    <row r="422" spans="1:9" x14ac:dyDescent="0.25">
      <c r="A422" s="33" t="s">
        <v>104</v>
      </c>
      <c r="B422" s="4" t="s">
        <v>683</v>
      </c>
      <c r="C422" s="3" t="s">
        <v>621</v>
      </c>
      <c r="D422" s="28">
        <v>0</v>
      </c>
      <c r="E422" s="28">
        <v>96925402.920000002</v>
      </c>
      <c r="F422" s="28">
        <v>0</v>
      </c>
      <c r="G422" s="28">
        <v>14647100.59</v>
      </c>
      <c r="H422" s="28">
        <v>0</v>
      </c>
      <c r="I422" s="29">
        <v>111572503.51000001</v>
      </c>
    </row>
    <row r="423" spans="1:9" x14ac:dyDescent="0.25">
      <c r="A423" s="33" t="s">
        <v>104</v>
      </c>
      <c r="B423" s="4" t="s">
        <v>684</v>
      </c>
      <c r="C423" s="3" t="s">
        <v>355</v>
      </c>
      <c r="D423" s="28">
        <v>0</v>
      </c>
      <c r="E423" s="28">
        <v>96925402.920000002</v>
      </c>
      <c r="F423" s="28">
        <v>0</v>
      </c>
      <c r="G423" s="28">
        <v>14647100.59</v>
      </c>
      <c r="H423" s="28">
        <v>0</v>
      </c>
      <c r="I423" s="29">
        <v>111572503.51000001</v>
      </c>
    </row>
    <row r="424" spans="1:9" x14ac:dyDescent="0.25">
      <c r="A424" s="33" t="s">
        <v>104</v>
      </c>
      <c r="B424" s="4" t="s">
        <v>685</v>
      </c>
      <c r="C424" s="3" t="s">
        <v>599</v>
      </c>
      <c r="D424" s="28">
        <v>0</v>
      </c>
      <c r="E424" s="28">
        <v>2478041106.21</v>
      </c>
      <c r="F424" s="28">
        <v>0</v>
      </c>
      <c r="G424" s="28">
        <v>137721277.97</v>
      </c>
      <c r="H424" s="28">
        <v>0</v>
      </c>
      <c r="I424" s="29">
        <v>2615762384.1799998</v>
      </c>
    </row>
    <row r="425" spans="1:9" x14ac:dyDescent="0.25">
      <c r="A425" s="33" t="s">
        <v>104</v>
      </c>
      <c r="B425" s="4" t="s">
        <v>686</v>
      </c>
      <c r="C425" s="3" t="s">
        <v>361</v>
      </c>
      <c r="D425" s="28">
        <v>0</v>
      </c>
      <c r="E425" s="28">
        <v>2478041106.21</v>
      </c>
      <c r="F425" s="28">
        <v>0</v>
      </c>
      <c r="G425" s="28">
        <v>137721277.97</v>
      </c>
      <c r="H425" s="28">
        <v>0</v>
      </c>
      <c r="I425" s="29">
        <v>2615762384.1799998</v>
      </c>
    </row>
    <row r="426" spans="1:9" x14ac:dyDescent="0.25">
      <c r="A426" s="33" t="s">
        <v>104</v>
      </c>
      <c r="B426" s="4" t="s">
        <v>687</v>
      </c>
      <c r="C426" s="3" t="s">
        <v>602</v>
      </c>
      <c r="D426" s="28">
        <v>0</v>
      </c>
      <c r="E426" s="28">
        <v>6770927086.1099997</v>
      </c>
      <c r="F426" s="28">
        <v>0</v>
      </c>
      <c r="G426" s="28">
        <v>1197429155.4400001</v>
      </c>
      <c r="H426" s="28">
        <v>0</v>
      </c>
      <c r="I426" s="29">
        <v>7968356241.5500002</v>
      </c>
    </row>
    <row r="427" spans="1:9" x14ac:dyDescent="0.25">
      <c r="A427" s="33" t="s">
        <v>104</v>
      </c>
      <c r="B427" s="4" t="s">
        <v>688</v>
      </c>
      <c r="C427" s="3" t="s">
        <v>365</v>
      </c>
      <c r="D427" s="28">
        <v>0</v>
      </c>
      <c r="E427" s="28">
        <v>6770927086.1099997</v>
      </c>
      <c r="F427" s="28">
        <v>0</v>
      </c>
      <c r="G427" s="28">
        <v>1197429155.4400001</v>
      </c>
      <c r="H427" s="28">
        <v>0</v>
      </c>
      <c r="I427" s="29">
        <v>7968356241.5500002</v>
      </c>
    </row>
    <row r="428" spans="1:9" x14ac:dyDescent="0.25">
      <c r="A428" s="33" t="s">
        <v>104</v>
      </c>
      <c r="B428" s="4" t="s">
        <v>689</v>
      </c>
      <c r="C428" s="3" t="s">
        <v>367</v>
      </c>
      <c r="D428" s="28">
        <v>0</v>
      </c>
      <c r="E428" s="28">
        <v>3706209590.8899999</v>
      </c>
      <c r="F428" s="28">
        <v>0</v>
      </c>
      <c r="G428" s="28">
        <v>368573028.45999998</v>
      </c>
      <c r="H428" s="28">
        <v>0</v>
      </c>
      <c r="I428" s="29">
        <v>4074782619.3499999</v>
      </c>
    </row>
    <row r="429" spans="1:9" x14ac:dyDescent="0.25">
      <c r="A429" s="33" t="s">
        <v>104</v>
      </c>
      <c r="B429" s="4" t="s">
        <v>690</v>
      </c>
      <c r="C429" s="3" t="s">
        <v>369</v>
      </c>
      <c r="D429" s="28">
        <v>0</v>
      </c>
      <c r="E429" s="28">
        <v>3064717495.2199998</v>
      </c>
      <c r="F429" s="28">
        <v>0</v>
      </c>
      <c r="G429" s="28">
        <v>828856126.98000002</v>
      </c>
      <c r="H429" s="28">
        <v>0</v>
      </c>
      <c r="I429" s="29">
        <v>3893573622.1999998</v>
      </c>
    </row>
    <row r="430" spans="1:9" x14ac:dyDescent="0.25">
      <c r="A430" s="33" t="s">
        <v>104</v>
      </c>
      <c r="B430" s="4" t="s">
        <v>691</v>
      </c>
      <c r="C430" s="3" t="s">
        <v>692</v>
      </c>
      <c r="D430" s="28">
        <v>0</v>
      </c>
      <c r="E430" s="28">
        <v>0</v>
      </c>
      <c r="F430" s="28">
        <v>16718215520.879999</v>
      </c>
      <c r="G430" s="28">
        <v>16718215520.879999</v>
      </c>
      <c r="H430" s="28">
        <v>0</v>
      </c>
      <c r="I430" s="29">
        <v>0</v>
      </c>
    </row>
    <row r="431" spans="1:9" x14ac:dyDescent="0.25">
      <c r="A431" s="33" t="s">
        <v>104</v>
      </c>
      <c r="B431" s="4" t="s">
        <v>693</v>
      </c>
      <c r="C431" s="3" t="s">
        <v>694</v>
      </c>
      <c r="D431" s="28">
        <v>0</v>
      </c>
      <c r="E431" s="28">
        <v>9369504179</v>
      </c>
      <c r="F431" s="28">
        <v>0</v>
      </c>
      <c r="G431" s="28">
        <v>0</v>
      </c>
      <c r="H431" s="28">
        <v>0</v>
      </c>
      <c r="I431" s="29">
        <v>9369504179</v>
      </c>
    </row>
    <row r="432" spans="1:9" x14ac:dyDescent="0.25">
      <c r="A432" s="33" t="s">
        <v>5</v>
      </c>
      <c r="B432" s="4" t="s">
        <v>695</v>
      </c>
      <c r="C432" s="3" t="s">
        <v>696</v>
      </c>
      <c r="D432" s="28">
        <v>3291432461.25</v>
      </c>
      <c r="E432" s="28">
        <v>0</v>
      </c>
      <c r="F432" s="28">
        <v>2973208155.6999998</v>
      </c>
      <c r="G432" s="28">
        <v>5741806849.5600004</v>
      </c>
      <c r="H432" s="28">
        <v>522833767.38999999</v>
      </c>
      <c r="I432" s="29">
        <v>0</v>
      </c>
    </row>
    <row r="433" spans="1:10" x14ac:dyDescent="0.25">
      <c r="A433" s="33" t="s">
        <v>104</v>
      </c>
      <c r="B433" s="4" t="s">
        <v>697</v>
      </c>
      <c r="C433" s="3" t="s">
        <v>698</v>
      </c>
      <c r="D433" s="28">
        <v>0</v>
      </c>
      <c r="E433" s="28">
        <v>1370072789.8699999</v>
      </c>
      <c r="F433" s="28">
        <v>2985946033.48</v>
      </c>
      <c r="G433" s="28">
        <v>2973208155.6999998</v>
      </c>
      <c r="H433" s="28">
        <v>0</v>
      </c>
      <c r="I433" s="29">
        <v>1357334912.0899999</v>
      </c>
    </row>
    <row r="434" spans="1:10" x14ac:dyDescent="0.25">
      <c r="A434" s="33" t="s">
        <v>5</v>
      </c>
      <c r="B434" s="4" t="s">
        <v>699</v>
      </c>
      <c r="C434" s="3" t="s">
        <v>700</v>
      </c>
      <c r="D434" s="28">
        <v>445082498.44999999</v>
      </c>
      <c r="E434" s="28">
        <v>0</v>
      </c>
      <c r="F434" s="28">
        <v>2755860816.0799999</v>
      </c>
      <c r="G434" s="28">
        <v>3005684252.9299998</v>
      </c>
      <c r="H434" s="28">
        <v>195259061.59999999</v>
      </c>
      <c r="I434" s="29">
        <v>0</v>
      </c>
    </row>
    <row r="435" spans="1:10" s="1" customFormat="1" ht="11.45" customHeight="1" x14ac:dyDescent="0.25">
      <c r="A435" s="33" t="s">
        <v>5</v>
      </c>
      <c r="B435" s="4" t="s">
        <v>701</v>
      </c>
      <c r="C435" s="3" t="s">
        <v>702</v>
      </c>
      <c r="D435" s="28">
        <v>-7883179.4900000002</v>
      </c>
      <c r="E435" s="28">
        <v>0</v>
      </c>
      <c r="F435" s="28">
        <v>3005684252.9299998</v>
      </c>
      <c r="G435" s="28">
        <v>2997794803.2399998</v>
      </c>
      <c r="H435" s="28">
        <v>6270.2</v>
      </c>
      <c r="I435" s="29">
        <v>0</v>
      </c>
    </row>
    <row r="436" spans="1:10" s="1" customFormat="1" ht="11.45" customHeight="1" x14ac:dyDescent="0.25">
      <c r="A436" s="33" t="s">
        <v>5</v>
      </c>
      <c r="B436" s="4" t="s">
        <v>703</v>
      </c>
      <c r="C436" s="3" t="s">
        <v>704</v>
      </c>
      <c r="D436" s="28">
        <v>222122364.71000001</v>
      </c>
      <c r="E436" s="28">
        <v>0</v>
      </c>
      <c r="F436" s="28">
        <v>2997794803.2399998</v>
      </c>
      <c r="G436" s="28">
        <v>1999721459.45</v>
      </c>
      <c r="H436" s="28">
        <v>1220195708.5</v>
      </c>
      <c r="I436" s="29">
        <v>0</v>
      </c>
    </row>
    <row r="437" spans="1:10" s="1" customFormat="1" ht="11.45" customHeight="1" x14ac:dyDescent="0.25">
      <c r="A437" s="61" t="s">
        <v>5</v>
      </c>
      <c r="B437" s="62" t="s">
        <v>705</v>
      </c>
      <c r="C437" s="63" t="s">
        <v>706</v>
      </c>
      <c r="D437" s="64">
        <v>6788822823.9499998</v>
      </c>
      <c r="E437" s="64">
        <v>0</v>
      </c>
      <c r="F437" s="64">
        <v>1999721459.45</v>
      </c>
      <c r="G437" s="64">
        <v>0</v>
      </c>
      <c r="H437" s="64">
        <v>8788544283.3999996</v>
      </c>
      <c r="I437" s="65">
        <v>0</v>
      </c>
    </row>
    <row r="438" spans="1:10" s="1" customFormat="1" ht="11.45" customHeight="1" x14ac:dyDescent="0.25">
      <c r="A438" s="24"/>
      <c r="B438" s="25"/>
      <c r="C438" s="57" t="s">
        <v>707</v>
      </c>
      <c r="D438" s="30">
        <v>42346928869.220001</v>
      </c>
      <c r="E438" s="30">
        <v>42346928869.220001</v>
      </c>
      <c r="F438" s="30">
        <v>30200785560.849998</v>
      </c>
      <c r="G438" s="30">
        <v>30200785560.849998</v>
      </c>
      <c r="H438" s="30">
        <v>44851790228.730003</v>
      </c>
      <c r="I438" s="31">
        <v>44851790228.730003</v>
      </c>
    </row>
    <row r="439" spans="1:10" s="1" customFormat="1" ht="11.45" customHeight="1" x14ac:dyDescent="0.15">
      <c r="A439" s="34"/>
      <c r="B439" s="35"/>
      <c r="C439" s="36"/>
      <c r="D439" s="36"/>
      <c r="E439" s="36"/>
      <c r="F439" s="36"/>
      <c r="G439" s="36"/>
      <c r="H439" s="36"/>
      <c r="I439" s="36"/>
    </row>
    <row r="440" spans="1:10" s="1" customFormat="1" ht="11.45" customHeight="1" x14ac:dyDescent="0.2">
      <c r="A440" s="5"/>
      <c r="B440" s="70" t="s">
        <v>711</v>
      </c>
      <c r="C440" s="70"/>
      <c r="D440" s="70"/>
      <c r="E440" s="70"/>
      <c r="F440" s="70"/>
      <c r="G440" s="70"/>
      <c r="H440" s="70"/>
      <c r="I440" s="70"/>
    </row>
    <row r="441" spans="1:10" s="1" customFormat="1" ht="11.45" customHeight="1" x14ac:dyDescent="0.2">
      <c r="A441" s="6"/>
      <c r="B441" s="7"/>
      <c r="C441" s="8"/>
      <c r="D441" s="9"/>
      <c r="E441" s="9"/>
      <c r="F441" s="6"/>
      <c r="G441" s="10"/>
      <c r="H441" s="11"/>
      <c r="I441" s="9"/>
    </row>
    <row r="442" spans="1:10" s="13" customFormat="1" ht="11.45" customHeight="1" x14ac:dyDescent="0.25">
      <c r="A442" s="6"/>
      <c r="B442" s="7"/>
      <c r="C442" s="8"/>
      <c r="D442" s="12"/>
      <c r="E442" s="12"/>
      <c r="F442" s="12"/>
      <c r="G442" s="12"/>
      <c r="H442" s="12"/>
      <c r="I442" s="12"/>
      <c r="J442" s="8"/>
    </row>
    <row r="443" spans="1:10" s="13" customFormat="1" ht="11.45" customHeight="1" x14ac:dyDescent="0.25">
      <c r="A443" s="6"/>
      <c r="B443" s="7"/>
      <c r="C443" s="8"/>
      <c r="D443" s="12"/>
      <c r="E443" s="12"/>
      <c r="F443" s="12"/>
      <c r="G443" s="12"/>
      <c r="H443" s="12"/>
      <c r="I443" s="12"/>
    </row>
    <row r="444" spans="1:10" s="13" customFormat="1" ht="11.25" customHeight="1" x14ac:dyDescent="0.2">
      <c r="A444" s="6"/>
      <c r="B444" s="7"/>
      <c r="C444" s="8"/>
      <c r="D444" s="8"/>
      <c r="E444" s="8"/>
      <c r="F444" s="8"/>
      <c r="G444" s="8"/>
      <c r="H444" s="8"/>
      <c r="I444" s="8"/>
    </row>
    <row r="445" spans="1:10" s="13" customFormat="1" ht="12" customHeight="1" x14ac:dyDescent="0.2">
      <c r="A445" s="6"/>
      <c r="B445" s="7"/>
      <c r="C445" s="8"/>
      <c r="D445" s="9"/>
      <c r="E445" s="9"/>
      <c r="F445" s="6"/>
      <c r="G445" s="10"/>
      <c r="H445" s="11"/>
      <c r="I445" s="9"/>
    </row>
    <row r="446" spans="1:10" s="13" customFormat="1" ht="21" customHeight="1" x14ac:dyDescent="0.2">
      <c r="A446" s="6"/>
      <c r="B446" s="7"/>
      <c r="C446" s="8"/>
      <c r="D446" s="9"/>
      <c r="E446" s="10"/>
      <c r="F446" s="11"/>
      <c r="G446" s="9"/>
      <c r="H446" s="9"/>
    </row>
    <row r="447" spans="1:10" s="13" customFormat="1" ht="11.45" customHeight="1" x14ac:dyDescent="0.2">
      <c r="A447" s="6"/>
      <c r="B447" s="71" t="s">
        <v>712</v>
      </c>
      <c r="C447" s="71"/>
      <c r="D447" s="71"/>
      <c r="E447" s="9"/>
      <c r="F447" s="72" t="s">
        <v>713</v>
      </c>
      <c r="G447" s="72"/>
      <c r="H447" s="72"/>
      <c r="I447" s="72"/>
    </row>
    <row r="448" spans="1:10" s="13" customFormat="1" ht="11.45" customHeight="1" x14ac:dyDescent="0.2">
      <c r="A448" s="14"/>
      <c r="B448" s="73" t="s">
        <v>714</v>
      </c>
      <c r="C448" s="73"/>
      <c r="D448" s="73"/>
      <c r="E448" s="15"/>
      <c r="F448" s="73" t="s">
        <v>718</v>
      </c>
      <c r="G448" s="73"/>
      <c r="H448" s="73"/>
      <c r="I448" s="73"/>
    </row>
    <row r="449" spans="1:9" s="13" customFormat="1" ht="11.45" customHeight="1" x14ac:dyDescent="0.2">
      <c r="A449" s="14"/>
      <c r="B449" s="67" t="s">
        <v>715</v>
      </c>
      <c r="C449" s="67"/>
      <c r="D449" s="67"/>
      <c r="E449" s="16"/>
      <c r="F449" s="67" t="s">
        <v>740</v>
      </c>
      <c r="G449" s="67"/>
      <c r="H449" s="67"/>
      <c r="I449" s="67"/>
    </row>
    <row r="450" spans="1:9" s="13" customFormat="1" ht="11.45" customHeight="1" x14ac:dyDescent="0.2">
      <c r="A450" s="14"/>
      <c r="B450" s="67"/>
      <c r="C450" s="67"/>
      <c r="D450" s="67"/>
      <c r="E450" s="16"/>
      <c r="F450" s="17"/>
      <c r="G450" s="17"/>
      <c r="H450" s="15"/>
    </row>
    <row r="451" spans="1:9" s="13" customFormat="1" ht="11.45" customHeight="1" x14ac:dyDescent="0.2">
      <c r="A451" s="14"/>
      <c r="B451" s="17"/>
      <c r="C451" s="17"/>
      <c r="D451" s="17"/>
      <c r="E451" s="16"/>
      <c r="F451" s="17"/>
      <c r="G451" s="17"/>
      <c r="H451" s="15"/>
    </row>
    <row r="452" spans="1:9" s="13" customFormat="1" ht="11.45" customHeight="1" x14ac:dyDescent="0.2">
      <c r="A452" s="14"/>
      <c r="B452" s="17"/>
      <c r="C452" s="17"/>
      <c r="D452" s="17"/>
      <c r="E452" s="16"/>
      <c r="F452" s="17"/>
      <c r="G452" s="17"/>
      <c r="H452" s="15"/>
    </row>
    <row r="453" spans="1:9" s="13" customFormat="1" ht="11.45" customHeight="1" x14ac:dyDescent="0.2">
      <c r="A453" s="14"/>
      <c r="B453" s="17"/>
      <c r="C453" s="17"/>
      <c r="D453" s="17"/>
      <c r="E453" s="16"/>
      <c r="F453" s="17"/>
      <c r="G453" s="17"/>
      <c r="H453" s="15"/>
    </row>
    <row r="454" spans="1:9" s="13" customFormat="1" ht="11.45" customHeight="1" x14ac:dyDescent="0.2">
      <c r="A454" s="14"/>
      <c r="B454" s="17"/>
      <c r="C454" s="17"/>
      <c r="D454" s="17"/>
      <c r="E454" s="16"/>
      <c r="F454" s="17"/>
      <c r="G454" s="17"/>
      <c r="H454" s="15"/>
    </row>
    <row r="455" spans="1:9" x14ac:dyDescent="0.25">
      <c r="A455" s="14"/>
      <c r="B455" s="17"/>
      <c r="C455" s="17"/>
      <c r="D455" s="17"/>
      <c r="E455" s="16"/>
      <c r="F455" s="17"/>
      <c r="G455" s="17"/>
      <c r="H455" s="15"/>
      <c r="I455" s="13"/>
    </row>
    <row r="456" spans="1:9" x14ac:dyDescent="0.25">
      <c r="A456" s="14"/>
      <c r="B456" s="68" t="s">
        <v>716</v>
      </c>
      <c r="C456" s="68"/>
      <c r="D456" s="68"/>
      <c r="E456" s="18"/>
      <c r="F456" s="69" t="s">
        <v>717</v>
      </c>
      <c r="G456" s="69"/>
      <c r="H456" s="69"/>
      <c r="I456" s="69"/>
    </row>
    <row r="457" spans="1:9" x14ac:dyDescent="0.25">
      <c r="A457" s="14"/>
      <c r="B457" s="69" t="s">
        <v>742</v>
      </c>
      <c r="C457" s="69"/>
      <c r="D457" s="69"/>
      <c r="E457" s="18"/>
      <c r="F457" s="69" t="s">
        <v>719</v>
      </c>
      <c r="G457" s="69"/>
      <c r="H457" s="69"/>
      <c r="I457" s="69"/>
    </row>
    <row r="458" spans="1:9" x14ac:dyDescent="0.25">
      <c r="A458" s="19"/>
      <c r="B458" s="66" t="s">
        <v>741</v>
      </c>
      <c r="C458" s="66"/>
      <c r="D458" s="66"/>
      <c r="E458" s="20"/>
      <c r="F458" s="66" t="s">
        <v>720</v>
      </c>
      <c r="G458" s="66"/>
      <c r="H458" s="66"/>
      <c r="I458" s="66"/>
    </row>
  </sheetData>
  <mergeCells count="19">
    <mergeCell ref="H1:I1"/>
    <mergeCell ref="A1:A2"/>
    <mergeCell ref="B1:B2"/>
    <mergeCell ref="C1:C2"/>
    <mergeCell ref="D1:E1"/>
    <mergeCell ref="F1:G1"/>
    <mergeCell ref="B440:I440"/>
    <mergeCell ref="B447:D447"/>
    <mergeCell ref="F447:I447"/>
    <mergeCell ref="B448:D448"/>
    <mergeCell ref="F448:I448"/>
    <mergeCell ref="B458:D458"/>
    <mergeCell ref="F458:I458"/>
    <mergeCell ref="B449:D450"/>
    <mergeCell ref="F449:I449"/>
    <mergeCell ref="B456:D456"/>
    <mergeCell ref="F456:I456"/>
    <mergeCell ref="B457:D457"/>
    <mergeCell ref="F457:I457"/>
  </mergeCells>
  <pageMargins left="0.23622047244094491" right="0.23622047244094491" top="1.4173228346456694" bottom="0.98425196850393704" header="0.31496062992125984" footer="0.31496062992125984"/>
  <pageSetup scale="60" fitToHeight="0" orientation="portrait" r:id="rId1"/>
  <headerFooter>
    <oddHeader>&amp;L&amp;G&amp;C&amp;"-,Negrita"
SERVICIOS DE SALUD DE MICHOACÁN
Balanza de Comprobación
Del 1 al 31 de Diciembre del 2024
Cuentas con saldo y/o movimientos acumulado. (De la cuenta: 1000 a la 9000)&amp;R&amp;G</oddHeader>
    <oddFooter>&amp;C&amp;G&amp;R&amp;8&amp;P/&amp;N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6"/>
  <sheetViews>
    <sheetView showGridLines="0" view="pageLayout" zoomScale="70" zoomScaleNormal="100" zoomScalePageLayoutView="70" workbookViewId="0">
      <selection sqref="A1:A2"/>
    </sheetView>
  </sheetViews>
  <sheetFormatPr baseColWidth="10" defaultColWidth="0" defaultRowHeight="15" x14ac:dyDescent="0.25"/>
  <cols>
    <col min="1" max="1" width="4.7109375" bestFit="1" customWidth="1"/>
    <col min="2" max="2" width="15.85546875" bestFit="1" customWidth="1"/>
    <col min="3" max="3" width="41.42578125" customWidth="1"/>
    <col min="4" max="9" width="18" customWidth="1"/>
    <col min="10" max="10" width="3.28515625" customWidth="1"/>
    <col min="11" max="11" width="0" hidden="1" customWidth="1"/>
    <col min="12" max="16384" width="11.42578125" hidden="1"/>
  </cols>
  <sheetData>
    <row r="1" spans="1:9" s="2" customFormat="1" ht="11.45" customHeight="1" x14ac:dyDescent="0.15">
      <c r="A1" s="76" t="s">
        <v>708</v>
      </c>
      <c r="B1" s="76" t="s">
        <v>709</v>
      </c>
      <c r="C1" s="76" t="s">
        <v>710</v>
      </c>
      <c r="D1" s="74" t="s">
        <v>2</v>
      </c>
      <c r="E1" s="75"/>
      <c r="F1" s="74" t="s">
        <v>3</v>
      </c>
      <c r="G1" s="75"/>
      <c r="H1" s="74" t="s">
        <v>4</v>
      </c>
      <c r="I1" s="75"/>
    </row>
    <row r="2" spans="1:9" s="2" customFormat="1" ht="11.45" customHeight="1" x14ac:dyDescent="0.15">
      <c r="A2" s="77"/>
      <c r="B2" s="77"/>
      <c r="C2" s="77"/>
      <c r="D2" s="21" t="s">
        <v>0</v>
      </c>
      <c r="E2" s="22" t="s">
        <v>1</v>
      </c>
      <c r="F2" s="21" t="s">
        <v>0</v>
      </c>
      <c r="G2" s="22" t="s">
        <v>1</v>
      </c>
      <c r="H2" s="21" t="s">
        <v>0</v>
      </c>
      <c r="I2" s="22" t="s">
        <v>1</v>
      </c>
    </row>
    <row r="3" spans="1:9" x14ac:dyDescent="0.25">
      <c r="A3" s="32" t="s">
        <v>5</v>
      </c>
      <c r="B3" s="23" t="s">
        <v>6</v>
      </c>
      <c r="C3" s="55" t="s">
        <v>7</v>
      </c>
      <c r="D3" s="26">
        <v>9855855098.7999992</v>
      </c>
      <c r="E3" s="26">
        <v>0</v>
      </c>
      <c r="F3" s="26">
        <v>1388173435.99</v>
      </c>
      <c r="G3" s="26">
        <v>1475676115.8699999</v>
      </c>
      <c r="H3" s="26">
        <v>9768352418.9200001</v>
      </c>
      <c r="I3" s="27">
        <v>0</v>
      </c>
    </row>
    <row r="4" spans="1:9" x14ac:dyDescent="0.25">
      <c r="A4" s="33" t="s">
        <v>5</v>
      </c>
      <c r="B4" s="4" t="s">
        <v>8</v>
      </c>
      <c r="C4" s="54" t="s">
        <v>9</v>
      </c>
      <c r="D4" s="28">
        <v>3367801344.71</v>
      </c>
      <c r="E4" s="28">
        <v>0</v>
      </c>
      <c r="F4" s="28">
        <v>1069929720.3099999</v>
      </c>
      <c r="G4" s="28">
        <v>1277678842.0799999</v>
      </c>
      <c r="H4" s="28">
        <v>3160052222.9400001</v>
      </c>
      <c r="I4" s="29">
        <v>0</v>
      </c>
    </row>
    <row r="5" spans="1:9" x14ac:dyDescent="0.25">
      <c r="A5" s="33" t="s">
        <v>5</v>
      </c>
      <c r="B5" s="4" t="s">
        <v>10</v>
      </c>
      <c r="C5" s="3" t="s">
        <v>11</v>
      </c>
      <c r="D5" s="28">
        <v>1683579645.0599999</v>
      </c>
      <c r="E5" s="28">
        <v>0</v>
      </c>
      <c r="F5" s="28">
        <v>608309417.97000003</v>
      </c>
      <c r="G5" s="28">
        <v>813003847.22000003</v>
      </c>
      <c r="H5" s="28">
        <v>1478885215.8099999</v>
      </c>
      <c r="I5" s="29">
        <v>0</v>
      </c>
    </row>
    <row r="6" spans="1:9" x14ac:dyDescent="0.25">
      <c r="A6" s="33" t="s">
        <v>5</v>
      </c>
      <c r="B6" s="4" t="s">
        <v>12</v>
      </c>
      <c r="C6" s="3" t="s">
        <v>13</v>
      </c>
      <c r="D6" s="28">
        <v>1683579645.0599999</v>
      </c>
      <c r="E6" s="28">
        <v>0</v>
      </c>
      <c r="F6" s="28">
        <v>608309417.97000003</v>
      </c>
      <c r="G6" s="28">
        <v>813003847.22000003</v>
      </c>
      <c r="H6" s="28">
        <v>1478885215.8099999</v>
      </c>
      <c r="I6" s="29">
        <v>0</v>
      </c>
    </row>
    <row r="7" spans="1:9" x14ac:dyDescent="0.25">
      <c r="A7" s="33" t="s">
        <v>5</v>
      </c>
      <c r="B7" s="4" t="s">
        <v>14</v>
      </c>
      <c r="C7" s="3" t="s">
        <v>15</v>
      </c>
      <c r="D7" s="28">
        <v>219690650.13999999</v>
      </c>
      <c r="E7" s="28">
        <v>0</v>
      </c>
      <c r="F7" s="28">
        <v>96705351.030000001</v>
      </c>
      <c r="G7" s="28">
        <v>127682317.63</v>
      </c>
      <c r="H7" s="28">
        <v>188713683.53999999</v>
      </c>
      <c r="I7" s="29">
        <v>0</v>
      </c>
    </row>
    <row r="8" spans="1:9" x14ac:dyDescent="0.25">
      <c r="A8" s="33" t="s">
        <v>5</v>
      </c>
      <c r="B8" s="4" t="s">
        <v>16</v>
      </c>
      <c r="C8" s="3" t="s">
        <v>17</v>
      </c>
      <c r="D8" s="28">
        <v>9388975.1400000006</v>
      </c>
      <c r="E8" s="28">
        <v>0</v>
      </c>
      <c r="F8" s="28">
        <v>11380486.93</v>
      </c>
      <c r="G8" s="28">
        <v>11337790.109999999</v>
      </c>
      <c r="H8" s="28">
        <v>9431671.9600000009</v>
      </c>
      <c r="I8" s="29">
        <v>0</v>
      </c>
    </row>
    <row r="9" spans="1:9" x14ac:dyDescent="0.25">
      <c r="A9" s="33" t="s">
        <v>5</v>
      </c>
      <c r="B9" s="4" t="s">
        <v>18</v>
      </c>
      <c r="C9" s="3" t="s">
        <v>19</v>
      </c>
      <c r="D9" s="28">
        <v>1454500019.78</v>
      </c>
      <c r="E9" s="28">
        <v>0</v>
      </c>
      <c r="F9" s="28">
        <v>500223580.00999999</v>
      </c>
      <c r="G9" s="28">
        <v>673983739.48000002</v>
      </c>
      <c r="H9" s="28">
        <v>1280739860.3099999</v>
      </c>
      <c r="I9" s="29">
        <v>0</v>
      </c>
    </row>
    <row r="10" spans="1:9" x14ac:dyDescent="0.25">
      <c r="A10" s="33" t="s">
        <v>5</v>
      </c>
      <c r="B10" s="4" t="s">
        <v>20</v>
      </c>
      <c r="C10" s="54" t="s">
        <v>21</v>
      </c>
      <c r="D10" s="28">
        <v>3730462160.27</v>
      </c>
      <c r="E10" s="28">
        <v>0</v>
      </c>
      <c r="F10" s="28">
        <v>461620302.33999997</v>
      </c>
      <c r="G10" s="28">
        <v>415511042.73000002</v>
      </c>
      <c r="H10" s="28">
        <v>3776571419.8800001</v>
      </c>
      <c r="I10" s="29">
        <v>0</v>
      </c>
    </row>
    <row r="11" spans="1:9" x14ac:dyDescent="0.25">
      <c r="A11" s="33" t="s">
        <v>5</v>
      </c>
      <c r="B11" s="4" t="s">
        <v>22</v>
      </c>
      <c r="C11" s="3" t="s">
        <v>23</v>
      </c>
      <c r="D11" s="28">
        <v>3340712882.9699998</v>
      </c>
      <c r="E11" s="28">
        <v>0</v>
      </c>
      <c r="F11" s="28">
        <v>410035149.27999997</v>
      </c>
      <c r="G11" s="28">
        <v>406796390.66000003</v>
      </c>
      <c r="H11" s="28">
        <v>3343951641.5900002</v>
      </c>
      <c r="I11" s="29">
        <v>0</v>
      </c>
    </row>
    <row r="12" spans="1:9" x14ac:dyDescent="0.25">
      <c r="A12" s="33" t="s">
        <v>5</v>
      </c>
      <c r="B12" s="4" t="s">
        <v>24</v>
      </c>
      <c r="C12" s="3" t="s">
        <v>25</v>
      </c>
      <c r="D12" s="28">
        <v>301929547.20999998</v>
      </c>
      <c r="E12" s="28">
        <v>0</v>
      </c>
      <c r="F12" s="28">
        <v>0</v>
      </c>
      <c r="G12" s="28">
        <v>0</v>
      </c>
      <c r="H12" s="28">
        <v>301929547.20999998</v>
      </c>
      <c r="I12" s="29">
        <v>0</v>
      </c>
    </row>
    <row r="13" spans="1:9" x14ac:dyDescent="0.25">
      <c r="A13" s="33" t="s">
        <v>5</v>
      </c>
      <c r="B13" s="4" t="s">
        <v>26</v>
      </c>
      <c r="C13" s="3" t="s">
        <v>27</v>
      </c>
      <c r="D13" s="28">
        <v>1244843166.3599999</v>
      </c>
      <c r="E13" s="28">
        <v>0</v>
      </c>
      <c r="F13" s="28">
        <v>1264534.6200000001</v>
      </c>
      <c r="G13" s="28">
        <v>0</v>
      </c>
      <c r="H13" s="28">
        <v>1246107700.98</v>
      </c>
      <c r="I13" s="29">
        <v>0</v>
      </c>
    </row>
    <row r="14" spans="1:9" x14ac:dyDescent="0.25">
      <c r="A14" s="33" t="s">
        <v>5</v>
      </c>
      <c r="B14" s="4" t="s">
        <v>28</v>
      </c>
      <c r="C14" s="3" t="s">
        <v>29</v>
      </c>
      <c r="D14" s="28">
        <v>196934078.80000001</v>
      </c>
      <c r="E14" s="28">
        <v>0</v>
      </c>
      <c r="F14" s="28">
        <v>0</v>
      </c>
      <c r="G14" s="28">
        <v>0</v>
      </c>
      <c r="H14" s="28">
        <v>196934078.80000001</v>
      </c>
      <c r="I14" s="29">
        <v>0</v>
      </c>
    </row>
    <row r="15" spans="1:9" x14ac:dyDescent="0.25">
      <c r="A15" s="33" t="s">
        <v>5</v>
      </c>
      <c r="B15" s="4" t="s">
        <v>30</v>
      </c>
      <c r="C15" s="3" t="s">
        <v>31</v>
      </c>
      <c r="D15" s="28">
        <v>19854632.649999999</v>
      </c>
      <c r="E15" s="28">
        <v>0</v>
      </c>
      <c r="F15" s="28">
        <v>0</v>
      </c>
      <c r="G15" s="28">
        <v>0</v>
      </c>
      <c r="H15" s="28">
        <v>19854632.649999999</v>
      </c>
      <c r="I15" s="29">
        <v>0</v>
      </c>
    </row>
    <row r="16" spans="1:9" x14ac:dyDescent="0.25">
      <c r="A16" s="33" t="s">
        <v>5</v>
      </c>
      <c r="B16" s="4" t="s">
        <v>32</v>
      </c>
      <c r="C16" s="3" t="s">
        <v>33</v>
      </c>
      <c r="D16" s="28">
        <v>535607960.16000003</v>
      </c>
      <c r="E16" s="28">
        <v>0</v>
      </c>
      <c r="F16" s="28">
        <v>0</v>
      </c>
      <c r="G16" s="28">
        <v>0</v>
      </c>
      <c r="H16" s="28">
        <v>535607960.16000003</v>
      </c>
      <c r="I16" s="29">
        <v>0</v>
      </c>
    </row>
    <row r="17" spans="1:9" x14ac:dyDescent="0.25">
      <c r="A17" s="33" t="s">
        <v>5</v>
      </c>
      <c r="B17" s="4" t="s">
        <v>34</v>
      </c>
      <c r="C17" s="3" t="s">
        <v>35</v>
      </c>
      <c r="D17" s="28">
        <v>0</v>
      </c>
      <c r="E17" s="28">
        <v>0</v>
      </c>
      <c r="F17" s="28">
        <v>230766</v>
      </c>
      <c r="G17" s="28">
        <v>230766</v>
      </c>
      <c r="H17" s="28">
        <v>0</v>
      </c>
      <c r="I17" s="29">
        <v>0</v>
      </c>
    </row>
    <row r="18" spans="1:9" x14ac:dyDescent="0.25">
      <c r="A18" s="33" t="s">
        <v>5</v>
      </c>
      <c r="B18" s="4" t="s">
        <v>36</v>
      </c>
      <c r="C18" s="3" t="s">
        <v>37</v>
      </c>
      <c r="D18" s="28">
        <v>389749277.30000001</v>
      </c>
      <c r="E18" s="28">
        <v>0</v>
      </c>
      <c r="F18" s="28">
        <v>28183931.600000001</v>
      </c>
      <c r="G18" s="28">
        <v>8034531.25</v>
      </c>
      <c r="H18" s="28">
        <v>409898677.64999998</v>
      </c>
      <c r="I18" s="29">
        <v>0</v>
      </c>
    </row>
    <row r="19" spans="1:9" x14ac:dyDescent="0.25">
      <c r="A19" s="33" t="s">
        <v>5</v>
      </c>
      <c r="B19" s="4" t="s">
        <v>38</v>
      </c>
      <c r="C19" s="3" t="s">
        <v>39</v>
      </c>
      <c r="D19" s="28">
        <v>337505.34</v>
      </c>
      <c r="E19" s="28">
        <v>0</v>
      </c>
      <c r="F19" s="28">
        <v>59400</v>
      </c>
      <c r="G19" s="28">
        <v>3.35</v>
      </c>
      <c r="H19" s="28">
        <v>396901.99</v>
      </c>
      <c r="I19" s="29">
        <v>0</v>
      </c>
    </row>
    <row r="20" spans="1:9" x14ac:dyDescent="0.25">
      <c r="A20" s="33" t="s">
        <v>5</v>
      </c>
      <c r="B20" s="4" t="s">
        <v>40</v>
      </c>
      <c r="C20" s="3" t="s">
        <v>41</v>
      </c>
      <c r="D20" s="28">
        <v>56232981.649999999</v>
      </c>
      <c r="E20" s="28">
        <v>0</v>
      </c>
      <c r="F20" s="28">
        <v>912664.75</v>
      </c>
      <c r="G20" s="28">
        <v>280905.25</v>
      </c>
      <c r="H20" s="28">
        <v>56864741.149999999</v>
      </c>
      <c r="I20" s="29">
        <v>0</v>
      </c>
    </row>
    <row r="21" spans="1:9" x14ac:dyDescent="0.25">
      <c r="A21" s="33" t="s">
        <v>5</v>
      </c>
      <c r="B21" s="4" t="s">
        <v>42</v>
      </c>
      <c r="C21" s="3" t="s">
        <v>43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</row>
    <row r="22" spans="1:9" x14ac:dyDescent="0.25">
      <c r="A22" s="33" t="s">
        <v>5</v>
      </c>
      <c r="B22" s="4" t="s">
        <v>44</v>
      </c>
      <c r="C22" s="3" t="s">
        <v>45</v>
      </c>
      <c r="D22" s="28">
        <v>5176797.2699999996</v>
      </c>
      <c r="E22" s="28">
        <v>0</v>
      </c>
      <c r="F22" s="28">
        <v>951648</v>
      </c>
      <c r="G22" s="28">
        <v>2334762.0299999998</v>
      </c>
      <c r="H22" s="28">
        <v>3793683.24</v>
      </c>
      <c r="I22" s="29">
        <v>0</v>
      </c>
    </row>
    <row r="23" spans="1:9" x14ac:dyDescent="0.25">
      <c r="A23" s="33" t="s">
        <v>5</v>
      </c>
      <c r="B23" s="4" t="s">
        <v>46</v>
      </c>
      <c r="C23" s="3" t="s">
        <v>47</v>
      </c>
      <c r="D23" s="28">
        <v>30685.48</v>
      </c>
      <c r="E23" s="28">
        <v>0</v>
      </c>
      <c r="F23" s="28">
        <v>3934.72</v>
      </c>
      <c r="G23" s="28">
        <v>21724.48</v>
      </c>
      <c r="H23" s="28">
        <v>12895.72</v>
      </c>
      <c r="I23" s="29">
        <v>0</v>
      </c>
    </row>
    <row r="24" spans="1:9" x14ac:dyDescent="0.25">
      <c r="A24" s="33" t="s">
        <v>5</v>
      </c>
      <c r="B24" s="4" t="s">
        <v>48</v>
      </c>
      <c r="C24" s="3" t="s">
        <v>49</v>
      </c>
      <c r="D24" s="28">
        <v>56233.47</v>
      </c>
      <c r="E24" s="28">
        <v>0</v>
      </c>
      <c r="F24" s="28">
        <v>31156</v>
      </c>
      <c r="G24" s="28">
        <v>20260</v>
      </c>
      <c r="H24" s="28">
        <v>67129.47</v>
      </c>
      <c r="I24" s="29">
        <v>0</v>
      </c>
    </row>
    <row r="25" spans="1:9" x14ac:dyDescent="0.25">
      <c r="A25" s="33" t="s">
        <v>5</v>
      </c>
      <c r="B25" s="4" t="s">
        <v>50</v>
      </c>
      <c r="C25" s="3" t="s">
        <v>51</v>
      </c>
      <c r="D25" s="28">
        <v>16526909.24</v>
      </c>
      <c r="E25" s="28">
        <v>0</v>
      </c>
      <c r="F25" s="28">
        <v>3057535.15</v>
      </c>
      <c r="G25" s="28">
        <v>4802238.5199999996</v>
      </c>
      <c r="H25" s="28">
        <v>14782205.869999999</v>
      </c>
      <c r="I25" s="29">
        <v>0</v>
      </c>
    </row>
    <row r="26" spans="1:9" x14ac:dyDescent="0.25">
      <c r="A26" s="33" t="s">
        <v>5</v>
      </c>
      <c r="B26" s="4" t="s">
        <v>52</v>
      </c>
      <c r="C26" s="3" t="s">
        <v>53</v>
      </c>
      <c r="D26" s="28">
        <v>-0.28999999999999998</v>
      </c>
      <c r="E26" s="28">
        <v>0</v>
      </c>
      <c r="F26" s="28">
        <v>21797738.899999999</v>
      </c>
      <c r="G26" s="28">
        <v>0</v>
      </c>
      <c r="H26" s="28">
        <v>21797738.609999999</v>
      </c>
      <c r="I26" s="29">
        <v>0</v>
      </c>
    </row>
    <row r="27" spans="1:9" x14ac:dyDescent="0.25">
      <c r="A27" s="33" t="s">
        <v>5</v>
      </c>
      <c r="B27" s="4" t="s">
        <v>54</v>
      </c>
      <c r="C27" s="3" t="s">
        <v>55</v>
      </c>
      <c r="D27" s="28">
        <v>-0.28999999999999998</v>
      </c>
      <c r="E27" s="28">
        <v>0</v>
      </c>
      <c r="F27" s="28">
        <v>21797738.899999999</v>
      </c>
      <c r="G27" s="28">
        <v>0</v>
      </c>
      <c r="H27" s="28">
        <v>21797738.609999999</v>
      </c>
      <c r="I27" s="29">
        <v>0</v>
      </c>
    </row>
    <row r="28" spans="1:9" x14ac:dyDescent="0.25">
      <c r="A28" s="33" t="s">
        <v>5</v>
      </c>
      <c r="B28" s="4" t="s">
        <v>56</v>
      </c>
      <c r="C28" s="3" t="s">
        <v>57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v>0</v>
      </c>
    </row>
    <row r="29" spans="1:9" x14ac:dyDescent="0.25">
      <c r="A29" s="33" t="s">
        <v>5</v>
      </c>
      <c r="B29" s="4" t="s">
        <v>58</v>
      </c>
      <c r="C29" s="3" t="s">
        <v>59</v>
      </c>
      <c r="D29" s="28">
        <v>1214414.5900000001</v>
      </c>
      <c r="E29" s="28">
        <v>0</v>
      </c>
      <c r="F29" s="28">
        <v>1088811</v>
      </c>
      <c r="G29" s="28">
        <v>293594.96000000002</v>
      </c>
      <c r="H29" s="28">
        <v>2009630.63</v>
      </c>
      <c r="I29" s="29">
        <v>0</v>
      </c>
    </row>
    <row r="30" spans="1:9" x14ac:dyDescent="0.25">
      <c r="A30" s="33" t="s">
        <v>5</v>
      </c>
      <c r="B30" s="4" t="s">
        <v>60</v>
      </c>
      <c r="C30" s="3" t="s">
        <v>61</v>
      </c>
      <c r="D30" s="28">
        <v>187975.07</v>
      </c>
      <c r="E30" s="28">
        <v>0</v>
      </c>
      <c r="F30" s="28">
        <v>281042.65999999997</v>
      </c>
      <c r="G30" s="28">
        <v>281042.65999999997</v>
      </c>
      <c r="H30" s="28">
        <v>187975.07</v>
      </c>
      <c r="I30" s="29">
        <v>0</v>
      </c>
    </row>
    <row r="31" spans="1:9" x14ac:dyDescent="0.25">
      <c r="A31" s="33" t="s">
        <v>5</v>
      </c>
      <c r="B31" s="4" t="s">
        <v>62</v>
      </c>
      <c r="C31" s="3" t="s">
        <v>63</v>
      </c>
      <c r="D31" s="28">
        <v>7.89</v>
      </c>
      <c r="E31" s="28">
        <v>0</v>
      </c>
      <c r="F31" s="28">
        <v>0.42</v>
      </c>
      <c r="G31" s="28">
        <v>0</v>
      </c>
      <c r="H31" s="28">
        <v>8.31</v>
      </c>
      <c r="I31" s="29">
        <v>0</v>
      </c>
    </row>
    <row r="32" spans="1:9" x14ac:dyDescent="0.25">
      <c r="A32" s="33" t="s">
        <v>5</v>
      </c>
      <c r="B32" s="4" t="s">
        <v>64</v>
      </c>
      <c r="C32" s="3" t="s">
        <v>65</v>
      </c>
      <c r="D32" s="28">
        <v>195932.95</v>
      </c>
      <c r="E32" s="28">
        <v>0</v>
      </c>
      <c r="F32" s="28">
        <v>0</v>
      </c>
      <c r="G32" s="28">
        <v>0</v>
      </c>
      <c r="H32" s="28">
        <v>195932.95</v>
      </c>
      <c r="I32" s="29">
        <v>0</v>
      </c>
    </row>
    <row r="33" spans="1:9" x14ac:dyDescent="0.25">
      <c r="A33" s="33" t="s">
        <v>5</v>
      </c>
      <c r="B33" s="4" t="s">
        <v>66</v>
      </c>
      <c r="C33" s="3" t="s">
        <v>67</v>
      </c>
      <c r="D33" s="28">
        <v>308778138.57999998</v>
      </c>
      <c r="E33" s="28">
        <v>0</v>
      </c>
      <c r="F33" s="28">
        <v>0</v>
      </c>
      <c r="G33" s="28">
        <v>0</v>
      </c>
      <c r="H33" s="28">
        <v>308778138.57999998</v>
      </c>
      <c r="I33" s="29">
        <v>0</v>
      </c>
    </row>
    <row r="34" spans="1:9" x14ac:dyDescent="0.25">
      <c r="A34" s="33" t="s">
        <v>5</v>
      </c>
      <c r="B34" s="4" t="s">
        <v>68</v>
      </c>
      <c r="C34" s="3" t="s">
        <v>69</v>
      </c>
      <c r="D34" s="28">
        <v>1011696.06</v>
      </c>
      <c r="E34" s="28">
        <v>0</v>
      </c>
      <c r="F34" s="28">
        <v>0</v>
      </c>
      <c r="G34" s="28">
        <v>0</v>
      </c>
      <c r="H34" s="28">
        <v>1011696.06</v>
      </c>
      <c r="I34" s="29">
        <v>0</v>
      </c>
    </row>
    <row r="35" spans="1:9" x14ac:dyDescent="0.25">
      <c r="A35" s="33" t="s">
        <v>5</v>
      </c>
      <c r="B35" s="4" t="s">
        <v>70</v>
      </c>
      <c r="C35" s="3" t="s">
        <v>71</v>
      </c>
      <c r="D35" s="28">
        <v>464031.46</v>
      </c>
      <c r="E35" s="28">
        <v>0</v>
      </c>
      <c r="F35" s="28">
        <v>0</v>
      </c>
      <c r="G35" s="28">
        <v>0</v>
      </c>
      <c r="H35" s="28">
        <v>464031.46</v>
      </c>
      <c r="I35" s="29">
        <v>0</v>
      </c>
    </row>
    <row r="36" spans="1:9" x14ac:dyDescent="0.25">
      <c r="A36" s="33" t="s">
        <v>5</v>
      </c>
      <c r="B36" s="4" t="s">
        <v>72</v>
      </c>
      <c r="C36" s="3" t="s">
        <v>73</v>
      </c>
      <c r="D36" s="28">
        <v>464031.46</v>
      </c>
      <c r="E36" s="28">
        <v>0</v>
      </c>
      <c r="F36" s="28">
        <v>0</v>
      </c>
      <c r="G36" s="28">
        <v>0</v>
      </c>
      <c r="H36" s="28">
        <v>464031.46</v>
      </c>
      <c r="I36" s="29">
        <v>0</v>
      </c>
    </row>
    <row r="37" spans="1:9" x14ac:dyDescent="0.25">
      <c r="A37" s="33" t="s">
        <v>5</v>
      </c>
      <c r="B37" s="4" t="s">
        <v>74</v>
      </c>
      <c r="C37" s="3" t="s">
        <v>75</v>
      </c>
      <c r="D37" s="28">
        <v>7824.24</v>
      </c>
      <c r="E37" s="28">
        <v>0</v>
      </c>
      <c r="F37" s="28">
        <v>0</v>
      </c>
      <c r="G37" s="28">
        <v>0</v>
      </c>
      <c r="H37" s="28">
        <v>7824.24</v>
      </c>
      <c r="I37" s="29">
        <v>0</v>
      </c>
    </row>
    <row r="38" spans="1:9" x14ac:dyDescent="0.25">
      <c r="A38" s="33" t="s">
        <v>5</v>
      </c>
      <c r="B38" s="4" t="s">
        <v>76</v>
      </c>
      <c r="C38" s="3" t="s">
        <v>73</v>
      </c>
      <c r="D38" s="28">
        <v>7824.24</v>
      </c>
      <c r="E38" s="28">
        <v>0</v>
      </c>
      <c r="F38" s="28">
        <v>0</v>
      </c>
      <c r="G38" s="28">
        <v>0</v>
      </c>
      <c r="H38" s="28">
        <v>7824.24</v>
      </c>
      <c r="I38" s="29">
        <v>0</v>
      </c>
    </row>
    <row r="39" spans="1:9" x14ac:dyDescent="0.25">
      <c r="A39" s="33" t="s">
        <v>5</v>
      </c>
      <c r="B39" s="4" t="s">
        <v>77</v>
      </c>
      <c r="C39" s="3" t="s">
        <v>78</v>
      </c>
      <c r="D39" s="28">
        <v>167984.66</v>
      </c>
      <c r="E39" s="28">
        <v>0</v>
      </c>
      <c r="F39" s="28">
        <v>0</v>
      </c>
      <c r="G39" s="28">
        <v>0</v>
      </c>
      <c r="H39" s="28">
        <v>167984.66</v>
      </c>
      <c r="I39" s="29">
        <v>0</v>
      </c>
    </row>
    <row r="40" spans="1:9" x14ac:dyDescent="0.25">
      <c r="A40" s="33" t="s">
        <v>5</v>
      </c>
      <c r="B40" s="4" t="s">
        <v>79</v>
      </c>
      <c r="C40" s="3" t="s">
        <v>80</v>
      </c>
      <c r="D40" s="28">
        <v>167984.66</v>
      </c>
      <c r="E40" s="28">
        <v>0</v>
      </c>
      <c r="F40" s="28">
        <v>0</v>
      </c>
      <c r="G40" s="28">
        <v>0</v>
      </c>
      <c r="H40" s="28">
        <v>167984.66</v>
      </c>
      <c r="I40" s="29">
        <v>0</v>
      </c>
    </row>
    <row r="41" spans="1:9" x14ac:dyDescent="0.25">
      <c r="A41" s="33" t="s">
        <v>5</v>
      </c>
      <c r="B41" s="4" t="s">
        <v>81</v>
      </c>
      <c r="C41" s="3" t="s">
        <v>82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v>0</v>
      </c>
    </row>
    <row r="42" spans="1:9" x14ac:dyDescent="0.25">
      <c r="A42" s="33" t="s">
        <v>5</v>
      </c>
      <c r="B42" s="4" t="s">
        <v>83</v>
      </c>
      <c r="C42" s="3" t="s">
        <v>80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v>0</v>
      </c>
    </row>
    <row r="43" spans="1:9" x14ac:dyDescent="0.25">
      <c r="A43" s="33" t="s">
        <v>5</v>
      </c>
      <c r="B43" s="4" t="s">
        <v>84</v>
      </c>
      <c r="C43" s="3" t="s">
        <v>85</v>
      </c>
      <c r="D43" s="28">
        <v>129992.15</v>
      </c>
      <c r="E43" s="28">
        <v>0</v>
      </c>
      <c r="F43" s="28">
        <v>0</v>
      </c>
      <c r="G43" s="28">
        <v>0</v>
      </c>
      <c r="H43" s="28">
        <v>129992.15</v>
      </c>
      <c r="I43" s="29">
        <v>0</v>
      </c>
    </row>
    <row r="44" spans="1:9" x14ac:dyDescent="0.25">
      <c r="A44" s="33" t="s">
        <v>5</v>
      </c>
      <c r="B44" s="4" t="s">
        <v>86</v>
      </c>
      <c r="C44" s="3" t="s">
        <v>80</v>
      </c>
      <c r="D44" s="28">
        <v>116741.4</v>
      </c>
      <c r="E44" s="28">
        <v>0</v>
      </c>
      <c r="F44" s="28">
        <v>0</v>
      </c>
      <c r="G44" s="28">
        <v>0</v>
      </c>
      <c r="H44" s="28">
        <v>116741.4</v>
      </c>
      <c r="I44" s="29">
        <v>0</v>
      </c>
    </row>
    <row r="45" spans="1:9" x14ac:dyDescent="0.25">
      <c r="A45" s="33" t="s">
        <v>5</v>
      </c>
      <c r="B45" s="4" t="s">
        <v>87</v>
      </c>
      <c r="C45" s="3" t="s">
        <v>88</v>
      </c>
      <c r="D45" s="28">
        <v>13250.75</v>
      </c>
      <c r="E45" s="28">
        <v>0</v>
      </c>
      <c r="F45" s="28">
        <v>0</v>
      </c>
      <c r="G45" s="28">
        <v>0</v>
      </c>
      <c r="H45" s="28">
        <v>13250.75</v>
      </c>
      <c r="I45" s="29">
        <v>0</v>
      </c>
    </row>
    <row r="46" spans="1:9" x14ac:dyDescent="0.25">
      <c r="A46" s="33" t="s">
        <v>5</v>
      </c>
      <c r="B46" s="4" t="s">
        <v>89</v>
      </c>
      <c r="C46" s="3" t="s">
        <v>90</v>
      </c>
      <c r="D46" s="28">
        <v>125254.92</v>
      </c>
      <c r="E46" s="28">
        <v>0</v>
      </c>
      <c r="F46" s="28">
        <v>0</v>
      </c>
      <c r="G46" s="28">
        <v>0</v>
      </c>
      <c r="H46" s="28">
        <v>125254.92</v>
      </c>
      <c r="I46" s="29">
        <v>0</v>
      </c>
    </row>
    <row r="47" spans="1:9" x14ac:dyDescent="0.25">
      <c r="A47" s="33" t="s">
        <v>5</v>
      </c>
      <c r="B47" s="4" t="s">
        <v>91</v>
      </c>
      <c r="C47" s="3" t="s">
        <v>73</v>
      </c>
      <c r="D47" s="28">
        <v>125254.92</v>
      </c>
      <c r="E47" s="28">
        <v>0</v>
      </c>
      <c r="F47" s="28">
        <v>0</v>
      </c>
      <c r="G47" s="28">
        <v>0</v>
      </c>
      <c r="H47" s="28">
        <v>125254.92</v>
      </c>
      <c r="I47" s="29">
        <v>0</v>
      </c>
    </row>
    <row r="48" spans="1:9" x14ac:dyDescent="0.25">
      <c r="A48" s="33" t="s">
        <v>5</v>
      </c>
      <c r="B48" s="4" t="s">
        <v>92</v>
      </c>
      <c r="C48" s="3" t="s">
        <v>93</v>
      </c>
      <c r="D48" s="28">
        <v>116608.63</v>
      </c>
      <c r="E48" s="28">
        <v>0</v>
      </c>
      <c r="F48" s="28">
        <v>0</v>
      </c>
      <c r="G48" s="28">
        <v>0</v>
      </c>
      <c r="H48" s="28">
        <v>116608.63</v>
      </c>
      <c r="I48" s="29">
        <v>0</v>
      </c>
    </row>
    <row r="49" spans="1:9" x14ac:dyDescent="0.25">
      <c r="A49" s="33" t="s">
        <v>5</v>
      </c>
      <c r="B49" s="4" t="s">
        <v>94</v>
      </c>
      <c r="C49" s="3" t="s">
        <v>95</v>
      </c>
      <c r="D49" s="28">
        <v>116608.63</v>
      </c>
      <c r="E49" s="28">
        <v>0</v>
      </c>
      <c r="F49" s="28">
        <v>0</v>
      </c>
      <c r="G49" s="28">
        <v>0</v>
      </c>
      <c r="H49" s="28">
        <v>116608.63</v>
      </c>
      <c r="I49" s="29">
        <v>0</v>
      </c>
    </row>
    <row r="50" spans="1:9" x14ac:dyDescent="0.25">
      <c r="A50" s="33" t="s">
        <v>5</v>
      </c>
      <c r="B50" s="4" t="s">
        <v>96</v>
      </c>
      <c r="C50" s="3" t="s">
        <v>97</v>
      </c>
      <c r="D50" s="28">
        <v>0</v>
      </c>
      <c r="E50" s="28">
        <v>0</v>
      </c>
      <c r="F50" s="28">
        <v>680120.82</v>
      </c>
      <c r="G50" s="28">
        <v>680120.82</v>
      </c>
      <c r="H50" s="28">
        <v>0</v>
      </c>
      <c r="I50" s="29">
        <v>0</v>
      </c>
    </row>
    <row r="51" spans="1:9" x14ac:dyDescent="0.25">
      <c r="A51" s="33" t="s">
        <v>5</v>
      </c>
      <c r="B51" s="4" t="s">
        <v>98</v>
      </c>
      <c r="C51" s="3" t="s">
        <v>99</v>
      </c>
      <c r="D51" s="28">
        <v>0</v>
      </c>
      <c r="E51" s="28">
        <v>0</v>
      </c>
      <c r="F51" s="28">
        <v>680120.82</v>
      </c>
      <c r="G51" s="28">
        <v>680120.82</v>
      </c>
      <c r="H51" s="28">
        <v>0</v>
      </c>
      <c r="I51" s="29">
        <v>0</v>
      </c>
    </row>
    <row r="52" spans="1:9" x14ac:dyDescent="0.25">
      <c r="A52" s="33" t="s">
        <v>5</v>
      </c>
      <c r="B52" s="4" t="s">
        <v>743</v>
      </c>
      <c r="C52" s="54" t="s">
        <v>744</v>
      </c>
      <c r="D52" s="28">
        <v>0</v>
      </c>
      <c r="E52" s="28">
        <v>0</v>
      </c>
      <c r="F52" s="28">
        <v>22721100.640000001</v>
      </c>
      <c r="G52" s="28">
        <v>0</v>
      </c>
      <c r="H52" s="28">
        <v>22721100.640000001</v>
      </c>
      <c r="I52" s="29">
        <v>0</v>
      </c>
    </row>
    <row r="53" spans="1:9" x14ac:dyDescent="0.25">
      <c r="A53" s="33" t="s">
        <v>5</v>
      </c>
      <c r="B53" s="4" t="s">
        <v>100</v>
      </c>
      <c r="C53" s="3" t="s">
        <v>101</v>
      </c>
      <c r="D53" s="28">
        <v>229427555.91</v>
      </c>
      <c r="E53" s="28">
        <v>0</v>
      </c>
      <c r="F53" s="28">
        <v>0</v>
      </c>
      <c r="G53" s="28">
        <v>49163952.130000003</v>
      </c>
      <c r="H53" s="28">
        <v>180263603.78</v>
      </c>
      <c r="I53" s="29">
        <v>0</v>
      </c>
    </row>
    <row r="54" spans="1:9" x14ac:dyDescent="0.25">
      <c r="A54" s="33" t="s">
        <v>5</v>
      </c>
      <c r="B54" s="4" t="s">
        <v>102</v>
      </c>
      <c r="C54" s="3" t="s">
        <v>103</v>
      </c>
      <c r="D54" s="28">
        <v>229427555.91</v>
      </c>
      <c r="E54" s="28">
        <v>0</v>
      </c>
      <c r="F54" s="28">
        <v>0</v>
      </c>
      <c r="G54" s="28">
        <v>49163952.130000003</v>
      </c>
      <c r="H54" s="28">
        <v>180263603.78</v>
      </c>
      <c r="I54" s="29">
        <v>0</v>
      </c>
    </row>
    <row r="55" spans="1:9" x14ac:dyDescent="0.25">
      <c r="A55" s="33" t="s">
        <v>104</v>
      </c>
      <c r="B55" s="4" t="s">
        <v>105</v>
      </c>
      <c r="C55" s="3" t="s">
        <v>106</v>
      </c>
      <c r="D55" s="28">
        <v>0</v>
      </c>
      <c r="E55" s="28">
        <v>2275668016.5300002</v>
      </c>
      <c r="F55" s="28">
        <v>0</v>
      </c>
      <c r="G55" s="28">
        <v>0</v>
      </c>
      <c r="H55" s="28">
        <v>0</v>
      </c>
      <c r="I55" s="29">
        <v>2275668016.5300002</v>
      </c>
    </row>
    <row r="56" spans="1:9" x14ac:dyDescent="0.25">
      <c r="A56" s="33" t="s">
        <v>104</v>
      </c>
      <c r="B56" s="4" t="s">
        <v>107</v>
      </c>
      <c r="C56" s="3" t="s">
        <v>108</v>
      </c>
      <c r="D56" s="28">
        <v>0</v>
      </c>
      <c r="E56" s="28">
        <v>2275668016.5300002</v>
      </c>
      <c r="F56" s="28">
        <v>0</v>
      </c>
      <c r="G56" s="28">
        <v>0</v>
      </c>
      <c r="H56" s="28">
        <v>0</v>
      </c>
      <c r="I56" s="29">
        <v>2275668016.5300002</v>
      </c>
    </row>
    <row r="57" spans="1:9" x14ac:dyDescent="0.25">
      <c r="A57" s="33" t="s">
        <v>5</v>
      </c>
      <c r="B57" s="4" t="s">
        <v>109</v>
      </c>
      <c r="C57" s="3" t="s">
        <v>110</v>
      </c>
      <c r="D57" s="28">
        <v>6488053754.0900002</v>
      </c>
      <c r="E57" s="28">
        <v>0</v>
      </c>
      <c r="F57" s="28">
        <v>318243715.68000001</v>
      </c>
      <c r="G57" s="28">
        <v>197997273.78999999</v>
      </c>
      <c r="H57" s="28">
        <v>6608300195.9799995</v>
      </c>
      <c r="I57" s="29">
        <v>0</v>
      </c>
    </row>
    <row r="58" spans="1:9" x14ac:dyDescent="0.25">
      <c r="A58" s="33" t="s">
        <v>5</v>
      </c>
      <c r="B58" s="4" t="s">
        <v>111</v>
      </c>
      <c r="C58" s="3" t="s">
        <v>112</v>
      </c>
      <c r="D58" s="28">
        <v>2952830960.5999999</v>
      </c>
      <c r="E58" s="28">
        <v>0</v>
      </c>
      <c r="F58" s="28">
        <v>278019716.38</v>
      </c>
      <c r="G58" s="28">
        <v>197997273.78999999</v>
      </c>
      <c r="H58" s="28">
        <v>3032853403.1900001</v>
      </c>
      <c r="I58" s="29">
        <v>0</v>
      </c>
    </row>
    <row r="59" spans="1:9" x14ac:dyDescent="0.25">
      <c r="A59" s="33" t="s">
        <v>5</v>
      </c>
      <c r="B59" s="4" t="s">
        <v>113</v>
      </c>
      <c r="C59" s="3" t="s">
        <v>114</v>
      </c>
      <c r="D59" s="28">
        <v>1500000</v>
      </c>
      <c r="E59" s="28">
        <v>0</v>
      </c>
      <c r="F59" s="28">
        <v>0</v>
      </c>
      <c r="G59" s="28">
        <v>0</v>
      </c>
      <c r="H59" s="28">
        <v>1500000</v>
      </c>
      <c r="I59" s="29">
        <v>0</v>
      </c>
    </row>
    <row r="60" spans="1:9" x14ac:dyDescent="0.25">
      <c r="A60" s="33" t="s">
        <v>5</v>
      </c>
      <c r="B60" s="4" t="s">
        <v>115</v>
      </c>
      <c r="C60" s="3" t="s">
        <v>116</v>
      </c>
      <c r="D60" s="28">
        <v>618411988.28999996</v>
      </c>
      <c r="E60" s="28">
        <v>0</v>
      </c>
      <c r="F60" s="28">
        <v>0</v>
      </c>
      <c r="G60" s="28">
        <v>197997273.78999999</v>
      </c>
      <c r="H60" s="28">
        <v>420414714.5</v>
      </c>
      <c r="I60" s="29">
        <v>0</v>
      </c>
    </row>
    <row r="61" spans="1:9" x14ac:dyDescent="0.25">
      <c r="A61" s="33" t="s">
        <v>5</v>
      </c>
      <c r="B61" s="4" t="s">
        <v>117</v>
      </c>
      <c r="C61" s="3" t="s">
        <v>118</v>
      </c>
      <c r="D61" s="28">
        <v>84128853.359999999</v>
      </c>
      <c r="E61" s="28">
        <v>0</v>
      </c>
      <c r="F61" s="28">
        <v>278019716.38</v>
      </c>
      <c r="G61" s="28">
        <v>0</v>
      </c>
      <c r="H61" s="28">
        <v>362148569.74000001</v>
      </c>
      <c r="I61" s="29">
        <v>0</v>
      </c>
    </row>
    <row r="62" spans="1:9" x14ac:dyDescent="0.25">
      <c r="A62" s="33" t="s">
        <v>5</v>
      </c>
      <c r="B62" s="4" t="s">
        <v>119</v>
      </c>
      <c r="C62" s="3" t="s">
        <v>120</v>
      </c>
      <c r="D62" s="28">
        <v>84128853.359999999</v>
      </c>
      <c r="E62" s="28">
        <v>0</v>
      </c>
      <c r="F62" s="28">
        <v>278019716.38</v>
      </c>
      <c r="G62" s="28">
        <v>0</v>
      </c>
      <c r="H62" s="28">
        <v>362148569.74000001</v>
      </c>
      <c r="I62" s="29">
        <v>0</v>
      </c>
    </row>
    <row r="63" spans="1:9" x14ac:dyDescent="0.25">
      <c r="A63" s="33" t="s">
        <v>5</v>
      </c>
      <c r="B63" s="4" t="s">
        <v>121</v>
      </c>
      <c r="C63" s="3" t="s">
        <v>122</v>
      </c>
      <c r="D63" s="28">
        <v>2248790118.9499998</v>
      </c>
      <c r="E63" s="28">
        <v>0</v>
      </c>
      <c r="F63" s="28">
        <v>0</v>
      </c>
      <c r="G63" s="28">
        <v>0</v>
      </c>
      <c r="H63" s="28">
        <v>2248790118.9499998</v>
      </c>
      <c r="I63" s="29">
        <v>0</v>
      </c>
    </row>
    <row r="64" spans="1:9" x14ac:dyDescent="0.25">
      <c r="A64" s="33" t="s">
        <v>5</v>
      </c>
      <c r="B64" s="4" t="s">
        <v>123</v>
      </c>
      <c r="C64" s="3" t="s">
        <v>120</v>
      </c>
      <c r="D64" s="28">
        <v>2248592779.75</v>
      </c>
      <c r="E64" s="28">
        <v>0</v>
      </c>
      <c r="F64" s="28">
        <v>0</v>
      </c>
      <c r="G64" s="28">
        <v>0</v>
      </c>
      <c r="H64" s="28">
        <v>2248592779.75</v>
      </c>
      <c r="I64" s="29">
        <v>0</v>
      </c>
    </row>
    <row r="65" spans="1:9" x14ac:dyDescent="0.25">
      <c r="A65" s="33" t="s">
        <v>5</v>
      </c>
      <c r="B65" s="4" t="s">
        <v>124</v>
      </c>
      <c r="C65" s="3" t="s">
        <v>125</v>
      </c>
      <c r="D65" s="28">
        <v>197339.2</v>
      </c>
      <c r="E65" s="28">
        <v>0</v>
      </c>
      <c r="F65" s="28">
        <v>0</v>
      </c>
      <c r="G65" s="28">
        <v>0</v>
      </c>
      <c r="H65" s="28">
        <v>197339.2</v>
      </c>
      <c r="I65" s="29">
        <v>0</v>
      </c>
    </row>
    <row r="66" spans="1:9" x14ac:dyDescent="0.25">
      <c r="A66" s="33" t="s">
        <v>5</v>
      </c>
      <c r="B66" s="4" t="s">
        <v>126</v>
      </c>
      <c r="C66" s="3" t="s">
        <v>127</v>
      </c>
      <c r="D66" s="28">
        <v>3560735600.6799998</v>
      </c>
      <c r="E66" s="28">
        <v>0</v>
      </c>
      <c r="F66" s="28">
        <v>0</v>
      </c>
      <c r="G66" s="28">
        <v>0</v>
      </c>
      <c r="H66" s="28">
        <v>3560735600.6799998</v>
      </c>
      <c r="I66" s="29">
        <v>0</v>
      </c>
    </row>
    <row r="67" spans="1:9" x14ac:dyDescent="0.25">
      <c r="A67" s="33" t="s">
        <v>5</v>
      </c>
      <c r="B67" s="4" t="s">
        <v>128</v>
      </c>
      <c r="C67" s="3" t="s">
        <v>129</v>
      </c>
      <c r="D67" s="28">
        <v>434031035.13</v>
      </c>
      <c r="E67" s="28">
        <v>0</v>
      </c>
      <c r="F67" s="28">
        <v>0</v>
      </c>
      <c r="G67" s="28">
        <v>0</v>
      </c>
      <c r="H67" s="28">
        <v>434031035.13</v>
      </c>
      <c r="I67" s="29">
        <v>0</v>
      </c>
    </row>
    <row r="68" spans="1:9" x14ac:dyDescent="0.25">
      <c r="A68" s="33" t="s">
        <v>5</v>
      </c>
      <c r="B68" s="4" t="s">
        <v>130</v>
      </c>
      <c r="C68" s="3" t="s">
        <v>131</v>
      </c>
      <c r="D68" s="28">
        <v>244475087.88</v>
      </c>
      <c r="E68" s="28">
        <v>0</v>
      </c>
      <c r="F68" s="28">
        <v>0</v>
      </c>
      <c r="G68" s="28">
        <v>0</v>
      </c>
      <c r="H68" s="28">
        <v>244475087.88</v>
      </c>
      <c r="I68" s="29">
        <v>0</v>
      </c>
    </row>
    <row r="69" spans="1:9" x14ac:dyDescent="0.25">
      <c r="A69" s="33" t="s">
        <v>5</v>
      </c>
      <c r="B69" s="4" t="s">
        <v>132</v>
      </c>
      <c r="C69" s="3" t="s">
        <v>133</v>
      </c>
      <c r="D69" s="28">
        <v>159605335.88999999</v>
      </c>
      <c r="E69" s="28">
        <v>0</v>
      </c>
      <c r="F69" s="28">
        <v>0</v>
      </c>
      <c r="G69" s="28">
        <v>0</v>
      </c>
      <c r="H69" s="28">
        <v>159605335.88999999</v>
      </c>
      <c r="I69" s="29">
        <v>0</v>
      </c>
    </row>
    <row r="70" spans="1:9" x14ac:dyDescent="0.25">
      <c r="A70" s="33" t="s">
        <v>5</v>
      </c>
      <c r="B70" s="4" t="s">
        <v>134</v>
      </c>
      <c r="C70" s="3" t="s">
        <v>135</v>
      </c>
      <c r="D70" s="28">
        <v>29950611.359999999</v>
      </c>
      <c r="E70" s="28">
        <v>0</v>
      </c>
      <c r="F70" s="28">
        <v>0</v>
      </c>
      <c r="G70" s="28">
        <v>0</v>
      </c>
      <c r="H70" s="28">
        <v>29950611.359999999</v>
      </c>
      <c r="I70" s="29">
        <v>0</v>
      </c>
    </row>
    <row r="71" spans="1:9" x14ac:dyDescent="0.25">
      <c r="A71" s="33" t="s">
        <v>5</v>
      </c>
      <c r="B71" s="4" t="s">
        <v>136</v>
      </c>
      <c r="C71" s="3" t="s">
        <v>137</v>
      </c>
      <c r="D71" s="28">
        <v>10928594.26</v>
      </c>
      <c r="E71" s="28">
        <v>0</v>
      </c>
      <c r="F71" s="28">
        <v>0</v>
      </c>
      <c r="G71" s="28">
        <v>0</v>
      </c>
      <c r="H71" s="28">
        <v>10928594.26</v>
      </c>
      <c r="I71" s="29">
        <v>0</v>
      </c>
    </row>
    <row r="72" spans="1:9" x14ac:dyDescent="0.25">
      <c r="A72" s="33" t="s">
        <v>5</v>
      </c>
      <c r="B72" s="4" t="s">
        <v>138</v>
      </c>
      <c r="C72" s="3" t="s">
        <v>139</v>
      </c>
      <c r="D72" s="28">
        <v>2791276.72</v>
      </c>
      <c r="E72" s="28">
        <v>0</v>
      </c>
      <c r="F72" s="28">
        <v>0</v>
      </c>
      <c r="G72" s="28">
        <v>0</v>
      </c>
      <c r="H72" s="28">
        <v>2791276.72</v>
      </c>
      <c r="I72" s="29">
        <v>0</v>
      </c>
    </row>
    <row r="73" spans="1:9" x14ac:dyDescent="0.25">
      <c r="A73" s="33" t="s">
        <v>5</v>
      </c>
      <c r="B73" s="4" t="s">
        <v>140</v>
      </c>
      <c r="C73" s="3" t="s">
        <v>141</v>
      </c>
      <c r="D73" s="28">
        <v>121531.75</v>
      </c>
      <c r="E73" s="28">
        <v>0</v>
      </c>
      <c r="F73" s="28">
        <v>0</v>
      </c>
      <c r="G73" s="28">
        <v>0</v>
      </c>
      <c r="H73" s="28">
        <v>121531.75</v>
      </c>
      <c r="I73" s="29">
        <v>0</v>
      </c>
    </row>
    <row r="74" spans="1:9" x14ac:dyDescent="0.25">
      <c r="A74" s="33" t="s">
        <v>5</v>
      </c>
      <c r="B74" s="4" t="s">
        <v>142</v>
      </c>
      <c r="C74" s="3" t="s">
        <v>143</v>
      </c>
      <c r="D74" s="28">
        <v>4749218.05</v>
      </c>
      <c r="E74" s="28">
        <v>0</v>
      </c>
      <c r="F74" s="28">
        <v>0</v>
      </c>
      <c r="G74" s="28">
        <v>0</v>
      </c>
      <c r="H74" s="28">
        <v>4749218.05</v>
      </c>
      <c r="I74" s="29">
        <v>0</v>
      </c>
    </row>
    <row r="75" spans="1:9" x14ac:dyDescent="0.25">
      <c r="A75" s="33" t="s">
        <v>5</v>
      </c>
      <c r="B75" s="4" t="s">
        <v>144</v>
      </c>
      <c r="C75" s="3" t="s">
        <v>145</v>
      </c>
      <c r="D75" s="28">
        <v>3266567.74</v>
      </c>
      <c r="E75" s="28">
        <v>0</v>
      </c>
      <c r="F75" s="28">
        <v>0</v>
      </c>
      <c r="G75" s="28">
        <v>0</v>
      </c>
      <c r="H75" s="28">
        <v>3266567.74</v>
      </c>
      <c r="I75" s="29">
        <v>0</v>
      </c>
    </row>
    <row r="76" spans="1:9" x14ac:dyDescent="0.25">
      <c r="A76" s="33" t="s">
        <v>5</v>
      </c>
      <c r="B76" s="4" t="s">
        <v>146</v>
      </c>
      <c r="C76" s="3" t="s">
        <v>147</v>
      </c>
      <c r="D76" s="28">
        <v>2616077965.3299999</v>
      </c>
      <c r="E76" s="28">
        <v>0</v>
      </c>
      <c r="F76" s="28">
        <v>0</v>
      </c>
      <c r="G76" s="28">
        <v>0</v>
      </c>
      <c r="H76" s="28">
        <v>2616077965.3299999</v>
      </c>
      <c r="I76" s="29">
        <v>0</v>
      </c>
    </row>
    <row r="77" spans="1:9" x14ac:dyDescent="0.25">
      <c r="A77" s="33" t="s">
        <v>5</v>
      </c>
      <c r="B77" s="4" t="s">
        <v>148</v>
      </c>
      <c r="C77" s="3" t="s">
        <v>149</v>
      </c>
      <c r="D77" s="28">
        <v>2428092934.3899999</v>
      </c>
      <c r="E77" s="28">
        <v>0</v>
      </c>
      <c r="F77" s="28">
        <v>0</v>
      </c>
      <c r="G77" s="28">
        <v>0</v>
      </c>
      <c r="H77" s="28">
        <v>2428092934.3899999</v>
      </c>
      <c r="I77" s="29">
        <v>0</v>
      </c>
    </row>
    <row r="78" spans="1:9" x14ac:dyDescent="0.25">
      <c r="A78" s="33" t="s">
        <v>5</v>
      </c>
      <c r="B78" s="4" t="s">
        <v>150</v>
      </c>
      <c r="C78" s="3" t="s">
        <v>151</v>
      </c>
      <c r="D78" s="28">
        <v>187985030.94</v>
      </c>
      <c r="E78" s="28">
        <v>0</v>
      </c>
      <c r="F78" s="28">
        <v>0</v>
      </c>
      <c r="G78" s="28">
        <v>0</v>
      </c>
      <c r="H78" s="28">
        <v>187985030.94</v>
      </c>
      <c r="I78" s="29">
        <v>0</v>
      </c>
    </row>
    <row r="79" spans="1:9" x14ac:dyDescent="0.25">
      <c r="A79" s="33" t="s">
        <v>5</v>
      </c>
      <c r="B79" s="4" t="s">
        <v>152</v>
      </c>
      <c r="C79" s="3" t="s">
        <v>153</v>
      </c>
      <c r="D79" s="28">
        <v>458711590.89999998</v>
      </c>
      <c r="E79" s="28">
        <v>0</v>
      </c>
      <c r="F79" s="28">
        <v>0</v>
      </c>
      <c r="G79" s="28">
        <v>0</v>
      </c>
      <c r="H79" s="28">
        <v>458711590.89999998</v>
      </c>
      <c r="I79" s="29">
        <v>0</v>
      </c>
    </row>
    <row r="80" spans="1:9" x14ac:dyDescent="0.25">
      <c r="A80" s="33" t="s">
        <v>5</v>
      </c>
      <c r="B80" s="4" t="s">
        <v>154</v>
      </c>
      <c r="C80" s="3" t="s">
        <v>155</v>
      </c>
      <c r="D80" s="28">
        <v>369241990.91000003</v>
      </c>
      <c r="E80" s="28">
        <v>0</v>
      </c>
      <c r="F80" s="28">
        <v>0</v>
      </c>
      <c r="G80" s="28">
        <v>0</v>
      </c>
      <c r="H80" s="28">
        <v>369241990.91000003</v>
      </c>
      <c r="I80" s="29">
        <v>0</v>
      </c>
    </row>
    <row r="81" spans="1:9" x14ac:dyDescent="0.25">
      <c r="A81" s="33" t="s">
        <v>5</v>
      </c>
      <c r="B81" s="4" t="s">
        <v>156</v>
      </c>
      <c r="C81" s="3" t="s">
        <v>157</v>
      </c>
      <c r="D81" s="28">
        <v>189599.99</v>
      </c>
      <c r="E81" s="28">
        <v>0</v>
      </c>
      <c r="F81" s="28">
        <v>0</v>
      </c>
      <c r="G81" s="28">
        <v>0</v>
      </c>
      <c r="H81" s="28">
        <v>189599.99</v>
      </c>
      <c r="I81" s="29">
        <v>0</v>
      </c>
    </row>
    <row r="82" spans="1:9" x14ac:dyDescent="0.25">
      <c r="A82" s="33" t="s">
        <v>5</v>
      </c>
      <c r="B82" s="4" t="s">
        <v>158</v>
      </c>
      <c r="C82" s="3" t="s">
        <v>159</v>
      </c>
      <c r="D82" s="28">
        <v>89280000</v>
      </c>
      <c r="E82" s="28">
        <v>0</v>
      </c>
      <c r="F82" s="28">
        <v>0</v>
      </c>
      <c r="G82" s="28">
        <v>0</v>
      </c>
      <c r="H82" s="28">
        <v>89280000</v>
      </c>
      <c r="I82" s="29">
        <v>0</v>
      </c>
    </row>
    <row r="83" spans="1:9" x14ac:dyDescent="0.25">
      <c r="A83" s="33" t="s">
        <v>5</v>
      </c>
      <c r="B83" s="4" t="s">
        <v>160</v>
      </c>
      <c r="C83" s="3" t="s">
        <v>161</v>
      </c>
      <c r="D83" s="28">
        <v>85605.16</v>
      </c>
      <c r="E83" s="28">
        <v>0</v>
      </c>
      <c r="F83" s="28">
        <v>0</v>
      </c>
      <c r="G83" s="28">
        <v>0</v>
      </c>
      <c r="H83" s="28">
        <v>85605.16</v>
      </c>
      <c r="I83" s="29">
        <v>0</v>
      </c>
    </row>
    <row r="84" spans="1:9" x14ac:dyDescent="0.25">
      <c r="A84" s="33" t="s">
        <v>5</v>
      </c>
      <c r="B84" s="4" t="s">
        <v>162</v>
      </c>
      <c r="C84" s="3" t="s">
        <v>163</v>
      </c>
      <c r="D84" s="28">
        <v>40900134.899999999</v>
      </c>
      <c r="E84" s="28">
        <v>0</v>
      </c>
      <c r="F84" s="28">
        <v>0</v>
      </c>
      <c r="G84" s="28">
        <v>0</v>
      </c>
      <c r="H84" s="28">
        <v>40900134.899999999</v>
      </c>
      <c r="I84" s="29">
        <v>0</v>
      </c>
    </row>
    <row r="85" spans="1:9" x14ac:dyDescent="0.25">
      <c r="A85" s="33" t="s">
        <v>5</v>
      </c>
      <c r="B85" s="4" t="s">
        <v>164</v>
      </c>
      <c r="C85" s="3" t="s">
        <v>165</v>
      </c>
      <c r="D85" s="28">
        <v>8720649.6300000008</v>
      </c>
      <c r="E85" s="28">
        <v>0</v>
      </c>
      <c r="F85" s="28">
        <v>0</v>
      </c>
      <c r="G85" s="28">
        <v>0</v>
      </c>
      <c r="H85" s="28">
        <v>8720649.6300000008</v>
      </c>
      <c r="I85" s="29">
        <v>0</v>
      </c>
    </row>
    <row r="86" spans="1:9" x14ac:dyDescent="0.25">
      <c r="A86" s="33" t="s">
        <v>5</v>
      </c>
      <c r="B86" s="4" t="s">
        <v>166</v>
      </c>
      <c r="C86" s="3" t="s">
        <v>167</v>
      </c>
      <c r="D86" s="28">
        <v>9611368.5899999999</v>
      </c>
      <c r="E86" s="28">
        <v>0</v>
      </c>
      <c r="F86" s="28">
        <v>0</v>
      </c>
      <c r="G86" s="28">
        <v>0</v>
      </c>
      <c r="H86" s="28">
        <v>9611368.5899999999</v>
      </c>
      <c r="I86" s="29">
        <v>0</v>
      </c>
    </row>
    <row r="87" spans="1:9" x14ac:dyDescent="0.25">
      <c r="A87" s="33" t="s">
        <v>5</v>
      </c>
      <c r="B87" s="4" t="s">
        <v>168</v>
      </c>
      <c r="C87" s="3" t="s">
        <v>169</v>
      </c>
      <c r="D87" s="28">
        <v>448962.36</v>
      </c>
      <c r="E87" s="28">
        <v>0</v>
      </c>
      <c r="F87" s="28">
        <v>0</v>
      </c>
      <c r="G87" s="28">
        <v>0</v>
      </c>
      <c r="H87" s="28">
        <v>448962.36</v>
      </c>
      <c r="I87" s="29">
        <v>0</v>
      </c>
    </row>
    <row r="88" spans="1:9" x14ac:dyDescent="0.25">
      <c r="A88" s="33" t="s">
        <v>5</v>
      </c>
      <c r="B88" s="4" t="s">
        <v>170</v>
      </c>
      <c r="C88" s="3" t="s">
        <v>171</v>
      </c>
      <c r="D88" s="28">
        <v>87693.2</v>
      </c>
      <c r="E88" s="28">
        <v>0</v>
      </c>
      <c r="F88" s="28">
        <v>0</v>
      </c>
      <c r="G88" s="28">
        <v>0</v>
      </c>
      <c r="H88" s="28">
        <v>87693.2</v>
      </c>
      <c r="I88" s="29">
        <v>0</v>
      </c>
    </row>
    <row r="89" spans="1:9" x14ac:dyDescent="0.25">
      <c r="A89" s="33" t="s">
        <v>5</v>
      </c>
      <c r="B89" s="4" t="s">
        <v>172</v>
      </c>
      <c r="C89" s="3" t="s">
        <v>173</v>
      </c>
      <c r="D89" s="28">
        <v>9565863.0999999996</v>
      </c>
      <c r="E89" s="28">
        <v>0</v>
      </c>
      <c r="F89" s="28">
        <v>0</v>
      </c>
      <c r="G89" s="28">
        <v>0</v>
      </c>
      <c r="H89" s="28">
        <v>9565863.0999999996</v>
      </c>
      <c r="I89" s="29">
        <v>0</v>
      </c>
    </row>
    <row r="90" spans="1:9" x14ac:dyDescent="0.25">
      <c r="A90" s="33" t="s">
        <v>5</v>
      </c>
      <c r="B90" s="4" t="s">
        <v>174</v>
      </c>
      <c r="C90" s="3" t="s">
        <v>175</v>
      </c>
      <c r="D90" s="28">
        <v>5779090.3200000003</v>
      </c>
      <c r="E90" s="28">
        <v>0</v>
      </c>
      <c r="F90" s="28">
        <v>0</v>
      </c>
      <c r="G90" s="28">
        <v>0</v>
      </c>
      <c r="H90" s="28">
        <v>5779090.3200000003</v>
      </c>
      <c r="I90" s="29">
        <v>0</v>
      </c>
    </row>
    <row r="91" spans="1:9" x14ac:dyDescent="0.25">
      <c r="A91" s="33" t="s">
        <v>5</v>
      </c>
      <c r="B91" s="4" t="s">
        <v>176</v>
      </c>
      <c r="C91" s="3" t="s">
        <v>177</v>
      </c>
      <c r="D91" s="28">
        <v>4530392.09</v>
      </c>
      <c r="E91" s="28">
        <v>0</v>
      </c>
      <c r="F91" s="28">
        <v>0</v>
      </c>
      <c r="G91" s="28">
        <v>0</v>
      </c>
      <c r="H91" s="28">
        <v>4530392.09</v>
      </c>
      <c r="I91" s="29">
        <v>0</v>
      </c>
    </row>
    <row r="92" spans="1:9" x14ac:dyDescent="0.25">
      <c r="A92" s="33" t="s">
        <v>5</v>
      </c>
      <c r="B92" s="4" t="s">
        <v>178</v>
      </c>
      <c r="C92" s="3" t="s">
        <v>179</v>
      </c>
      <c r="D92" s="28">
        <v>2156115.61</v>
      </c>
      <c r="E92" s="28">
        <v>0</v>
      </c>
      <c r="F92" s="28">
        <v>0</v>
      </c>
      <c r="G92" s="28">
        <v>0</v>
      </c>
      <c r="H92" s="28">
        <v>2156115.61</v>
      </c>
      <c r="I92" s="29">
        <v>0</v>
      </c>
    </row>
    <row r="93" spans="1:9" x14ac:dyDescent="0.25">
      <c r="A93" s="33" t="s">
        <v>5</v>
      </c>
      <c r="B93" s="4" t="s">
        <v>180</v>
      </c>
      <c r="C93" s="3" t="s">
        <v>181</v>
      </c>
      <c r="D93" s="28">
        <v>675</v>
      </c>
      <c r="E93" s="28">
        <v>0</v>
      </c>
      <c r="F93" s="28">
        <v>0</v>
      </c>
      <c r="G93" s="28">
        <v>0</v>
      </c>
      <c r="H93" s="28">
        <v>675</v>
      </c>
      <c r="I93" s="29">
        <v>0</v>
      </c>
    </row>
    <row r="94" spans="1:9" x14ac:dyDescent="0.25">
      <c r="A94" s="33" t="s">
        <v>5</v>
      </c>
      <c r="B94" s="4" t="s">
        <v>182</v>
      </c>
      <c r="C94" s="3" t="s">
        <v>183</v>
      </c>
      <c r="D94" s="28">
        <v>675</v>
      </c>
      <c r="E94" s="28">
        <v>0</v>
      </c>
      <c r="F94" s="28">
        <v>0</v>
      </c>
      <c r="G94" s="28">
        <v>0</v>
      </c>
      <c r="H94" s="28">
        <v>675</v>
      </c>
      <c r="I94" s="29">
        <v>0</v>
      </c>
    </row>
    <row r="95" spans="1:9" x14ac:dyDescent="0.25">
      <c r="A95" s="33" t="s">
        <v>5</v>
      </c>
      <c r="B95" s="4" t="s">
        <v>184</v>
      </c>
      <c r="C95" s="3" t="s">
        <v>185</v>
      </c>
      <c r="D95" s="28">
        <v>974881.32</v>
      </c>
      <c r="E95" s="28">
        <v>0</v>
      </c>
      <c r="F95" s="28">
        <v>0</v>
      </c>
      <c r="G95" s="28">
        <v>0</v>
      </c>
      <c r="H95" s="28">
        <v>974881.32</v>
      </c>
      <c r="I95" s="29">
        <v>0</v>
      </c>
    </row>
    <row r="96" spans="1:9" x14ac:dyDescent="0.25">
      <c r="A96" s="33" t="s">
        <v>5</v>
      </c>
      <c r="B96" s="4" t="s">
        <v>186</v>
      </c>
      <c r="C96" s="3" t="s">
        <v>187</v>
      </c>
      <c r="D96" s="28">
        <v>974881.32</v>
      </c>
      <c r="E96" s="28">
        <v>0</v>
      </c>
      <c r="F96" s="28">
        <v>0</v>
      </c>
      <c r="G96" s="28">
        <v>0</v>
      </c>
      <c r="H96" s="28">
        <v>974881.32</v>
      </c>
      <c r="I96" s="29">
        <v>0</v>
      </c>
    </row>
    <row r="97" spans="1:9" x14ac:dyDescent="0.25">
      <c r="A97" s="33" t="s">
        <v>104</v>
      </c>
      <c r="B97" s="4" t="s">
        <v>188</v>
      </c>
      <c r="C97" s="3" t="s">
        <v>189</v>
      </c>
      <c r="D97" s="28">
        <v>0</v>
      </c>
      <c r="E97" s="28">
        <v>26487688.510000002</v>
      </c>
      <c r="F97" s="28">
        <v>40223999.299999997</v>
      </c>
      <c r="G97" s="28">
        <v>0</v>
      </c>
      <c r="H97" s="28">
        <v>0</v>
      </c>
      <c r="I97" s="29">
        <v>-13736310.789999999</v>
      </c>
    </row>
    <row r="98" spans="1:9" x14ac:dyDescent="0.25">
      <c r="A98" s="33" t="s">
        <v>104</v>
      </c>
      <c r="B98" s="4" t="s">
        <v>190</v>
      </c>
      <c r="C98" s="3" t="s">
        <v>191</v>
      </c>
      <c r="D98" s="28">
        <v>0</v>
      </c>
      <c r="E98" s="28">
        <v>26487688.510000002</v>
      </c>
      <c r="F98" s="28">
        <v>40223999.299999997</v>
      </c>
      <c r="G98" s="28">
        <v>0</v>
      </c>
      <c r="H98" s="28">
        <v>0</v>
      </c>
      <c r="I98" s="29">
        <v>-13736310.789999999</v>
      </c>
    </row>
    <row r="99" spans="1:9" x14ac:dyDescent="0.25">
      <c r="A99" s="33" t="s">
        <v>104</v>
      </c>
      <c r="B99" s="4" t="s">
        <v>192</v>
      </c>
      <c r="C99" s="54" t="s">
        <v>193</v>
      </c>
      <c r="D99" s="28">
        <v>0</v>
      </c>
      <c r="E99" s="28">
        <v>914418402.59000003</v>
      </c>
      <c r="F99" s="28">
        <v>1113443209.1800001</v>
      </c>
      <c r="G99" s="28">
        <v>1160546666.3800001</v>
      </c>
      <c r="H99" s="28">
        <v>0</v>
      </c>
      <c r="I99" s="29">
        <v>961521859.78999996</v>
      </c>
    </row>
    <row r="100" spans="1:9" x14ac:dyDescent="0.25">
      <c r="A100" s="33" t="s">
        <v>104</v>
      </c>
      <c r="B100" s="4" t="s">
        <v>194</v>
      </c>
      <c r="C100" s="54" t="s">
        <v>195</v>
      </c>
      <c r="D100" s="28">
        <v>0</v>
      </c>
      <c r="E100" s="28">
        <v>914418402.59000003</v>
      </c>
      <c r="F100" s="28">
        <v>1113443209.1800001</v>
      </c>
      <c r="G100" s="28">
        <v>1160546666.3800001</v>
      </c>
      <c r="H100" s="28">
        <v>0</v>
      </c>
      <c r="I100" s="29">
        <v>961521859.78999996</v>
      </c>
    </row>
    <row r="101" spans="1:9" x14ac:dyDescent="0.25">
      <c r="A101" s="33" t="s">
        <v>104</v>
      </c>
      <c r="B101" s="4" t="s">
        <v>196</v>
      </c>
      <c r="C101" s="3" t="s">
        <v>197</v>
      </c>
      <c r="D101" s="28">
        <v>0</v>
      </c>
      <c r="E101" s="28">
        <v>914418402.59000003</v>
      </c>
      <c r="F101" s="28">
        <v>1113443209.1800001</v>
      </c>
      <c r="G101" s="28">
        <v>1137825565.74</v>
      </c>
      <c r="H101" s="28">
        <v>0</v>
      </c>
      <c r="I101" s="29">
        <v>938800759.14999998</v>
      </c>
    </row>
    <row r="102" spans="1:9" x14ac:dyDescent="0.25">
      <c r="A102" s="33" t="s">
        <v>104</v>
      </c>
      <c r="B102" s="4" t="s">
        <v>198</v>
      </c>
      <c r="C102" s="3" t="s">
        <v>199</v>
      </c>
      <c r="D102" s="28">
        <v>0</v>
      </c>
      <c r="E102" s="28">
        <v>240081583.24000001</v>
      </c>
      <c r="F102" s="28">
        <v>907338242.20000005</v>
      </c>
      <c r="G102" s="28">
        <v>917348166.46000004</v>
      </c>
      <c r="H102" s="28">
        <v>0</v>
      </c>
      <c r="I102" s="29">
        <v>250091507.5</v>
      </c>
    </row>
    <row r="103" spans="1:9" x14ac:dyDescent="0.25">
      <c r="A103" s="33" t="s">
        <v>104</v>
      </c>
      <c r="B103" s="4" t="s">
        <v>200</v>
      </c>
      <c r="C103" s="3" t="s">
        <v>201</v>
      </c>
      <c r="D103" s="28">
        <v>0</v>
      </c>
      <c r="E103" s="28">
        <v>56237455.119999997</v>
      </c>
      <c r="F103" s="28">
        <v>493799265.42000002</v>
      </c>
      <c r="G103" s="28">
        <v>499095991.70999998</v>
      </c>
      <c r="H103" s="28">
        <v>0</v>
      </c>
      <c r="I103" s="29">
        <v>61534181.409999996</v>
      </c>
    </row>
    <row r="104" spans="1:9" x14ac:dyDescent="0.25">
      <c r="A104" s="33" t="s">
        <v>104</v>
      </c>
      <c r="B104" s="4" t="s">
        <v>202</v>
      </c>
      <c r="C104" s="3" t="s">
        <v>203</v>
      </c>
      <c r="D104" s="28">
        <v>0</v>
      </c>
      <c r="E104" s="28">
        <v>3811796.24</v>
      </c>
      <c r="F104" s="28">
        <v>0</v>
      </c>
      <c r="G104" s="28">
        <v>0</v>
      </c>
      <c r="H104" s="28">
        <v>0</v>
      </c>
      <c r="I104" s="29">
        <v>3811796.24</v>
      </c>
    </row>
    <row r="105" spans="1:9" x14ac:dyDescent="0.25">
      <c r="A105" s="33" t="s">
        <v>104</v>
      </c>
      <c r="B105" s="4" t="s">
        <v>204</v>
      </c>
      <c r="C105" s="3" t="s">
        <v>205</v>
      </c>
      <c r="D105" s="28">
        <v>0</v>
      </c>
      <c r="E105" s="28">
        <v>16457339.52</v>
      </c>
      <c r="F105" s="28">
        <v>0</v>
      </c>
      <c r="G105" s="28">
        <v>0</v>
      </c>
      <c r="H105" s="28">
        <v>0</v>
      </c>
      <c r="I105" s="29">
        <v>16457339.52</v>
      </c>
    </row>
    <row r="106" spans="1:9" x14ac:dyDescent="0.25">
      <c r="A106" s="33" t="s">
        <v>104</v>
      </c>
      <c r="B106" s="4" t="s">
        <v>206</v>
      </c>
      <c r="C106" s="3" t="s">
        <v>205</v>
      </c>
      <c r="D106" s="28">
        <v>0</v>
      </c>
      <c r="E106" s="28">
        <v>16457339.52</v>
      </c>
      <c r="F106" s="28">
        <v>0</v>
      </c>
      <c r="G106" s="28">
        <v>0</v>
      </c>
      <c r="H106" s="28">
        <v>0</v>
      </c>
      <c r="I106" s="29">
        <v>16457339.52</v>
      </c>
    </row>
    <row r="107" spans="1:9" x14ac:dyDescent="0.25">
      <c r="A107" s="33" t="s">
        <v>104</v>
      </c>
      <c r="B107" s="4" t="s">
        <v>207</v>
      </c>
      <c r="C107" s="3" t="s">
        <v>208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v>0</v>
      </c>
    </row>
    <row r="108" spans="1:9" x14ac:dyDescent="0.25">
      <c r="A108" s="33" t="s">
        <v>104</v>
      </c>
      <c r="B108" s="4" t="s">
        <v>209</v>
      </c>
      <c r="C108" s="3" t="s">
        <v>210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v>0</v>
      </c>
    </row>
    <row r="109" spans="1:9" x14ac:dyDescent="0.25">
      <c r="A109" s="33" t="s">
        <v>104</v>
      </c>
      <c r="B109" s="4" t="s">
        <v>211</v>
      </c>
      <c r="C109" s="3" t="s">
        <v>212</v>
      </c>
      <c r="D109" s="28">
        <v>0</v>
      </c>
      <c r="E109" s="28">
        <v>13250.78</v>
      </c>
      <c r="F109" s="28">
        <v>448939552.08999997</v>
      </c>
      <c r="G109" s="28">
        <v>448939552.08999997</v>
      </c>
      <c r="H109" s="28">
        <v>0</v>
      </c>
      <c r="I109" s="29">
        <v>13250.78</v>
      </c>
    </row>
    <row r="110" spans="1:9" x14ac:dyDescent="0.25">
      <c r="A110" s="33" t="s">
        <v>104</v>
      </c>
      <c r="B110" s="4" t="s">
        <v>213</v>
      </c>
      <c r="C110" s="3" t="s">
        <v>71</v>
      </c>
      <c r="D110" s="28">
        <v>0</v>
      </c>
      <c r="E110" s="28">
        <v>0</v>
      </c>
      <c r="F110" s="28">
        <v>202959971.56999999</v>
      </c>
      <c r="G110" s="28">
        <v>202959971.56999999</v>
      </c>
      <c r="H110" s="28">
        <v>0</v>
      </c>
      <c r="I110" s="29">
        <v>0</v>
      </c>
    </row>
    <row r="111" spans="1:9" x14ac:dyDescent="0.25">
      <c r="A111" s="33" t="s">
        <v>104</v>
      </c>
      <c r="B111" s="4" t="s">
        <v>214</v>
      </c>
      <c r="C111" s="3" t="s">
        <v>210</v>
      </c>
      <c r="D111" s="28">
        <v>0</v>
      </c>
      <c r="E111" s="28">
        <v>13250.78</v>
      </c>
      <c r="F111" s="28">
        <v>44670662.119999997</v>
      </c>
      <c r="G111" s="28">
        <v>44670662.119999997</v>
      </c>
      <c r="H111" s="28">
        <v>0</v>
      </c>
      <c r="I111" s="29">
        <v>13250.78</v>
      </c>
    </row>
    <row r="112" spans="1:9" x14ac:dyDescent="0.25">
      <c r="A112" s="33" t="s">
        <v>104</v>
      </c>
      <c r="B112" s="4" t="s">
        <v>215</v>
      </c>
      <c r="C112" s="3" t="s">
        <v>216</v>
      </c>
      <c r="D112" s="28">
        <v>0</v>
      </c>
      <c r="E112" s="28">
        <v>0</v>
      </c>
      <c r="F112" s="28">
        <v>133438114.89</v>
      </c>
      <c r="G112" s="28">
        <v>133438114.89</v>
      </c>
      <c r="H112" s="28">
        <v>0</v>
      </c>
      <c r="I112" s="29">
        <v>0</v>
      </c>
    </row>
    <row r="113" spans="1:9" x14ac:dyDescent="0.25">
      <c r="A113" s="33" t="s">
        <v>104</v>
      </c>
      <c r="B113" s="4" t="s">
        <v>217</v>
      </c>
      <c r="C113" s="3" t="s">
        <v>218</v>
      </c>
      <c r="D113" s="28">
        <v>0</v>
      </c>
      <c r="E113" s="28">
        <v>0</v>
      </c>
      <c r="F113" s="28">
        <v>639201.86</v>
      </c>
      <c r="G113" s="28">
        <v>639201.86</v>
      </c>
      <c r="H113" s="28">
        <v>0</v>
      </c>
      <c r="I113" s="29">
        <v>0</v>
      </c>
    </row>
    <row r="114" spans="1:9" x14ac:dyDescent="0.25">
      <c r="A114" s="33" t="s">
        <v>104</v>
      </c>
      <c r="B114" s="4" t="s">
        <v>219</v>
      </c>
      <c r="C114" s="3" t="s">
        <v>90</v>
      </c>
      <c r="D114" s="28">
        <v>0</v>
      </c>
      <c r="E114" s="28">
        <v>0</v>
      </c>
      <c r="F114" s="28">
        <v>34341795.399999999</v>
      </c>
      <c r="G114" s="28">
        <v>34341795.399999999</v>
      </c>
      <c r="H114" s="28">
        <v>0</v>
      </c>
      <c r="I114" s="29">
        <v>0</v>
      </c>
    </row>
    <row r="115" spans="1:9" x14ac:dyDescent="0.25">
      <c r="A115" s="33" t="s">
        <v>104</v>
      </c>
      <c r="B115" s="4" t="s">
        <v>220</v>
      </c>
      <c r="C115" s="3" t="s">
        <v>221</v>
      </c>
      <c r="D115" s="28">
        <v>0</v>
      </c>
      <c r="E115" s="28">
        <v>0</v>
      </c>
      <c r="F115" s="28">
        <v>32648561.210000001</v>
      </c>
      <c r="G115" s="28">
        <v>32648561.210000001</v>
      </c>
      <c r="H115" s="28">
        <v>0</v>
      </c>
      <c r="I115" s="29">
        <v>0</v>
      </c>
    </row>
    <row r="116" spans="1:9" x14ac:dyDescent="0.25">
      <c r="A116" s="33" t="s">
        <v>104</v>
      </c>
      <c r="B116" s="4" t="s">
        <v>721</v>
      </c>
      <c r="C116" s="3" t="s">
        <v>722</v>
      </c>
      <c r="D116" s="28">
        <v>0</v>
      </c>
      <c r="E116" s="28">
        <v>0</v>
      </c>
      <c r="F116" s="28">
        <v>241245.04</v>
      </c>
      <c r="G116" s="28">
        <v>241245.04</v>
      </c>
      <c r="H116" s="28">
        <v>0</v>
      </c>
      <c r="I116" s="29">
        <v>0</v>
      </c>
    </row>
    <row r="117" spans="1:9" x14ac:dyDescent="0.25">
      <c r="A117" s="33" t="s">
        <v>104</v>
      </c>
      <c r="B117" s="4" t="s">
        <v>745</v>
      </c>
      <c r="C117" s="3" t="s">
        <v>746</v>
      </c>
      <c r="D117" s="28">
        <v>0</v>
      </c>
      <c r="E117" s="28">
        <v>0</v>
      </c>
      <c r="F117" s="28">
        <v>11982683.939999999</v>
      </c>
      <c r="G117" s="28">
        <v>21797738.899999999</v>
      </c>
      <c r="H117" s="28">
        <v>0</v>
      </c>
      <c r="I117" s="29">
        <v>9815054.9600000009</v>
      </c>
    </row>
    <row r="118" spans="1:9" x14ac:dyDescent="0.25">
      <c r="A118" s="33" t="s">
        <v>104</v>
      </c>
      <c r="B118" s="4" t="s">
        <v>222</v>
      </c>
      <c r="C118" s="3" t="s">
        <v>223</v>
      </c>
      <c r="D118" s="28">
        <v>0</v>
      </c>
      <c r="E118" s="28">
        <v>91253664.310000002</v>
      </c>
      <c r="F118" s="28">
        <v>140319022.44</v>
      </c>
      <c r="G118" s="28">
        <v>128623316.92</v>
      </c>
      <c r="H118" s="28">
        <v>0</v>
      </c>
      <c r="I118" s="29">
        <v>79557958.790000007</v>
      </c>
    </row>
    <row r="119" spans="1:9" x14ac:dyDescent="0.25">
      <c r="A119" s="33" t="s">
        <v>104</v>
      </c>
      <c r="B119" s="4" t="s">
        <v>224</v>
      </c>
      <c r="C119" s="3" t="s">
        <v>225</v>
      </c>
      <c r="D119" s="28">
        <v>0</v>
      </c>
      <c r="E119" s="28">
        <v>2786255.91</v>
      </c>
      <c r="F119" s="28">
        <v>69126856.069999993</v>
      </c>
      <c r="G119" s="28">
        <v>68284272.670000002</v>
      </c>
      <c r="H119" s="28">
        <v>0</v>
      </c>
      <c r="I119" s="29">
        <v>1943672.51</v>
      </c>
    </row>
    <row r="120" spans="1:9" x14ac:dyDescent="0.25">
      <c r="A120" s="33" t="s">
        <v>104</v>
      </c>
      <c r="B120" s="4" t="s">
        <v>226</v>
      </c>
      <c r="C120" s="3" t="s">
        <v>227</v>
      </c>
      <c r="D120" s="28">
        <v>0</v>
      </c>
      <c r="E120" s="28">
        <v>49416684.270000003</v>
      </c>
      <c r="F120" s="28">
        <v>55994673.57</v>
      </c>
      <c r="G120" s="28">
        <v>15278294.119999999</v>
      </c>
      <c r="H120" s="28">
        <v>0</v>
      </c>
      <c r="I120" s="29">
        <v>8700304.8200000003</v>
      </c>
    </row>
    <row r="121" spans="1:9" x14ac:dyDescent="0.25">
      <c r="A121" s="33" t="s">
        <v>104</v>
      </c>
      <c r="B121" s="4" t="s">
        <v>228</v>
      </c>
      <c r="C121" s="3" t="s">
        <v>229</v>
      </c>
      <c r="D121" s="28">
        <v>0</v>
      </c>
      <c r="E121" s="28">
        <v>33005752.170000002</v>
      </c>
      <c r="F121" s="28">
        <v>130719349.37</v>
      </c>
      <c r="G121" s="28">
        <v>117628300.11</v>
      </c>
      <c r="H121" s="28">
        <v>0</v>
      </c>
      <c r="I121" s="29">
        <v>19914702.91</v>
      </c>
    </row>
    <row r="122" spans="1:9" x14ac:dyDescent="0.25">
      <c r="A122" s="33" t="s">
        <v>104</v>
      </c>
      <c r="B122" s="4" t="s">
        <v>230</v>
      </c>
      <c r="C122" s="3" t="s">
        <v>231</v>
      </c>
      <c r="D122" s="28">
        <v>0</v>
      </c>
      <c r="E122" s="28">
        <v>7381771.46</v>
      </c>
      <c r="F122" s="28">
        <v>17379075.329999998</v>
      </c>
      <c r="G122" s="28">
        <v>88437990.930000007</v>
      </c>
      <c r="H122" s="28">
        <v>0</v>
      </c>
      <c r="I122" s="29">
        <v>78440687.060000002</v>
      </c>
    </row>
    <row r="123" spans="1:9" x14ac:dyDescent="0.25">
      <c r="A123" s="33" t="s">
        <v>104</v>
      </c>
      <c r="B123" s="4" t="s">
        <v>232</v>
      </c>
      <c r="C123" s="3" t="s">
        <v>233</v>
      </c>
      <c r="D123" s="28">
        <v>0</v>
      </c>
      <c r="E123" s="28">
        <v>166161251.24000001</v>
      </c>
      <c r="F123" s="28">
        <v>118838956.18000001</v>
      </c>
      <c r="G123" s="28">
        <v>132880957.78</v>
      </c>
      <c r="H123" s="28">
        <v>0</v>
      </c>
      <c r="I123" s="29">
        <v>180203252.84</v>
      </c>
    </row>
    <row r="124" spans="1:9" x14ac:dyDescent="0.25">
      <c r="A124" s="33" t="s">
        <v>104</v>
      </c>
      <c r="B124" s="4" t="s">
        <v>234</v>
      </c>
      <c r="C124" s="3" t="s">
        <v>235</v>
      </c>
      <c r="D124" s="28">
        <v>0</v>
      </c>
      <c r="E124" s="28">
        <v>161304765.25</v>
      </c>
      <c r="F124" s="28">
        <v>113981104.59999999</v>
      </c>
      <c r="G124" s="28">
        <v>130442918.68000001</v>
      </c>
      <c r="H124" s="28">
        <v>0</v>
      </c>
      <c r="I124" s="29">
        <v>177766579.33000001</v>
      </c>
    </row>
    <row r="125" spans="1:9" x14ac:dyDescent="0.25">
      <c r="A125" s="33" t="s">
        <v>104</v>
      </c>
      <c r="B125" s="4" t="s">
        <v>236</v>
      </c>
      <c r="C125" s="3" t="s">
        <v>237</v>
      </c>
      <c r="D125" s="28">
        <v>0</v>
      </c>
      <c r="E125" s="28">
        <v>9880323.5399999991</v>
      </c>
      <c r="F125" s="28">
        <v>0</v>
      </c>
      <c r="G125" s="28">
        <v>0</v>
      </c>
      <c r="H125" s="28">
        <v>0</v>
      </c>
      <c r="I125" s="29">
        <v>9880323.5399999991</v>
      </c>
    </row>
    <row r="126" spans="1:9" x14ac:dyDescent="0.25">
      <c r="A126" s="33" t="s">
        <v>104</v>
      </c>
      <c r="B126" s="4" t="s">
        <v>238</v>
      </c>
      <c r="C126" s="3" t="s">
        <v>239</v>
      </c>
      <c r="D126" s="28">
        <v>0</v>
      </c>
      <c r="E126" s="28">
        <v>11933266.35</v>
      </c>
      <c r="F126" s="28">
        <v>0</v>
      </c>
      <c r="G126" s="28">
        <v>0</v>
      </c>
      <c r="H126" s="28">
        <v>0</v>
      </c>
      <c r="I126" s="29">
        <v>11933266.35</v>
      </c>
    </row>
    <row r="127" spans="1:9" x14ac:dyDescent="0.25">
      <c r="A127" s="33" t="s">
        <v>104</v>
      </c>
      <c r="B127" s="4" t="s">
        <v>240</v>
      </c>
      <c r="C127" s="3" t="s">
        <v>241</v>
      </c>
      <c r="D127" s="28">
        <v>0</v>
      </c>
      <c r="E127" s="28">
        <v>17986930.989999998</v>
      </c>
      <c r="F127" s="28">
        <v>0</v>
      </c>
      <c r="G127" s="28">
        <v>0</v>
      </c>
      <c r="H127" s="28">
        <v>0</v>
      </c>
      <c r="I127" s="29">
        <v>17986930.989999998</v>
      </c>
    </row>
    <row r="128" spans="1:9" x14ac:dyDescent="0.25">
      <c r="A128" s="33" t="s">
        <v>104</v>
      </c>
      <c r="B128" s="4" t="s">
        <v>242</v>
      </c>
      <c r="C128" s="3" t="s">
        <v>243</v>
      </c>
      <c r="D128" s="28">
        <v>0</v>
      </c>
      <c r="E128" s="28">
        <v>2442617.38</v>
      </c>
      <c r="F128" s="28">
        <v>0</v>
      </c>
      <c r="G128" s="28">
        <v>0</v>
      </c>
      <c r="H128" s="28">
        <v>0</v>
      </c>
      <c r="I128" s="29">
        <v>2442617.38</v>
      </c>
    </row>
    <row r="129" spans="1:9" x14ac:dyDescent="0.25">
      <c r="A129" s="33" t="s">
        <v>104</v>
      </c>
      <c r="B129" s="4" t="s">
        <v>244</v>
      </c>
      <c r="C129" s="3" t="s">
        <v>245</v>
      </c>
      <c r="D129" s="28">
        <v>0</v>
      </c>
      <c r="E129" s="28">
        <v>11999477.57</v>
      </c>
      <c r="F129" s="28">
        <v>0</v>
      </c>
      <c r="G129" s="28">
        <v>0</v>
      </c>
      <c r="H129" s="28">
        <v>0</v>
      </c>
      <c r="I129" s="29">
        <v>11999477.57</v>
      </c>
    </row>
    <row r="130" spans="1:9" x14ac:dyDescent="0.25">
      <c r="A130" s="33" t="s">
        <v>104</v>
      </c>
      <c r="B130" s="4" t="s">
        <v>246</v>
      </c>
      <c r="C130" s="3" t="s">
        <v>247</v>
      </c>
      <c r="D130" s="28">
        <v>0</v>
      </c>
      <c r="E130" s="28">
        <v>18985532.149999999</v>
      </c>
      <c r="F130" s="28">
        <v>0</v>
      </c>
      <c r="G130" s="28">
        <v>0</v>
      </c>
      <c r="H130" s="28">
        <v>0</v>
      </c>
      <c r="I130" s="29">
        <v>18985532.149999999</v>
      </c>
    </row>
    <row r="131" spans="1:9" x14ac:dyDescent="0.25">
      <c r="A131" s="33" t="s">
        <v>104</v>
      </c>
      <c r="B131" s="4" t="s">
        <v>248</v>
      </c>
      <c r="C131" s="3" t="s">
        <v>249</v>
      </c>
      <c r="D131" s="28">
        <v>0</v>
      </c>
      <c r="E131" s="28">
        <v>8520564.1500000004</v>
      </c>
      <c r="F131" s="28">
        <v>0</v>
      </c>
      <c r="G131" s="28">
        <v>0</v>
      </c>
      <c r="H131" s="28">
        <v>0</v>
      </c>
      <c r="I131" s="29">
        <v>8520564.1500000004</v>
      </c>
    </row>
    <row r="132" spans="1:9" x14ac:dyDescent="0.25">
      <c r="A132" s="33" t="s">
        <v>104</v>
      </c>
      <c r="B132" s="4" t="s">
        <v>250</v>
      </c>
      <c r="C132" s="3" t="s">
        <v>251</v>
      </c>
      <c r="D132" s="28">
        <v>0</v>
      </c>
      <c r="E132" s="28">
        <v>3060697.69</v>
      </c>
      <c r="F132" s="28">
        <v>0</v>
      </c>
      <c r="G132" s="28">
        <v>0</v>
      </c>
      <c r="H132" s="28">
        <v>0</v>
      </c>
      <c r="I132" s="29">
        <v>3060697.69</v>
      </c>
    </row>
    <row r="133" spans="1:9" x14ac:dyDescent="0.25">
      <c r="A133" s="33" t="s">
        <v>104</v>
      </c>
      <c r="B133" s="4" t="s">
        <v>252</v>
      </c>
      <c r="C133" s="3" t="s">
        <v>253</v>
      </c>
      <c r="D133" s="28">
        <v>0</v>
      </c>
      <c r="E133" s="28">
        <v>16634.41</v>
      </c>
      <c r="F133" s="28">
        <v>18000</v>
      </c>
      <c r="G133" s="28">
        <v>18000</v>
      </c>
      <c r="H133" s="28">
        <v>0</v>
      </c>
      <c r="I133" s="29">
        <v>16634.41</v>
      </c>
    </row>
    <row r="134" spans="1:9" x14ac:dyDescent="0.25">
      <c r="A134" s="33" t="s">
        <v>104</v>
      </c>
      <c r="B134" s="4" t="s">
        <v>254</v>
      </c>
      <c r="C134" s="3" t="s">
        <v>255</v>
      </c>
      <c r="D134" s="28">
        <v>0</v>
      </c>
      <c r="E134" s="28">
        <v>94816174.859999999</v>
      </c>
      <c r="F134" s="28">
        <v>80022469.590000004</v>
      </c>
      <c r="G134" s="28">
        <v>80022442.590000004</v>
      </c>
      <c r="H134" s="28">
        <v>0</v>
      </c>
      <c r="I134" s="29">
        <v>94816147.859999999</v>
      </c>
    </row>
    <row r="135" spans="1:9" x14ac:dyDescent="0.25">
      <c r="A135" s="33" t="s">
        <v>104</v>
      </c>
      <c r="B135" s="4" t="s">
        <v>256</v>
      </c>
      <c r="C135" s="3" t="s">
        <v>257</v>
      </c>
      <c r="D135" s="28">
        <v>0</v>
      </c>
      <c r="E135" s="28">
        <v>82077.5</v>
      </c>
      <c r="F135" s="28">
        <v>4106368.62</v>
      </c>
      <c r="G135" s="28">
        <v>4106368.62</v>
      </c>
      <c r="H135" s="28">
        <v>0</v>
      </c>
      <c r="I135" s="29">
        <v>82077.5</v>
      </c>
    </row>
    <row r="136" spans="1:9" x14ac:dyDescent="0.25">
      <c r="A136" s="33" t="s">
        <v>104</v>
      </c>
      <c r="B136" s="4" t="s">
        <v>258</v>
      </c>
      <c r="C136" s="3" t="s">
        <v>259</v>
      </c>
      <c r="D136" s="28">
        <v>0</v>
      </c>
      <c r="E136" s="28">
        <v>314889494.88999999</v>
      </c>
      <c r="F136" s="28">
        <v>1060829.81</v>
      </c>
      <c r="G136" s="28">
        <v>1522092.01</v>
      </c>
      <c r="H136" s="28">
        <v>0</v>
      </c>
      <c r="I136" s="29">
        <v>315350757.08999997</v>
      </c>
    </row>
    <row r="137" spans="1:9" x14ac:dyDescent="0.25">
      <c r="A137" s="33" t="s">
        <v>104</v>
      </c>
      <c r="B137" s="4" t="s">
        <v>260</v>
      </c>
      <c r="C137" s="3" t="s">
        <v>261</v>
      </c>
      <c r="D137" s="28">
        <v>0</v>
      </c>
      <c r="E137" s="28">
        <v>132376503.17</v>
      </c>
      <c r="F137" s="28">
        <v>706184.7</v>
      </c>
      <c r="G137" s="28">
        <v>1151328.97</v>
      </c>
      <c r="H137" s="28">
        <v>0</v>
      </c>
      <c r="I137" s="29">
        <v>132821647.44</v>
      </c>
    </row>
    <row r="138" spans="1:9" x14ac:dyDescent="0.25">
      <c r="A138" s="33" t="s">
        <v>104</v>
      </c>
      <c r="B138" s="4" t="s">
        <v>262</v>
      </c>
      <c r="C138" s="3" t="s">
        <v>263</v>
      </c>
      <c r="D138" s="28">
        <v>0</v>
      </c>
      <c r="E138" s="28">
        <v>147441.06</v>
      </c>
      <c r="F138" s="28">
        <v>88623.43</v>
      </c>
      <c r="G138" s="28">
        <v>104741.36</v>
      </c>
      <c r="H138" s="28">
        <v>0</v>
      </c>
      <c r="I138" s="29">
        <v>163558.99</v>
      </c>
    </row>
    <row r="139" spans="1:9" x14ac:dyDescent="0.25">
      <c r="A139" s="33" t="s">
        <v>104</v>
      </c>
      <c r="B139" s="4" t="s">
        <v>264</v>
      </c>
      <c r="C139" s="3" t="s">
        <v>265</v>
      </c>
      <c r="D139" s="28">
        <v>0</v>
      </c>
      <c r="E139" s="28">
        <v>92599.360000000001</v>
      </c>
      <c r="F139" s="28">
        <v>65769.600000000006</v>
      </c>
      <c r="G139" s="28">
        <v>70728.98</v>
      </c>
      <c r="H139" s="28">
        <v>0</v>
      </c>
      <c r="I139" s="29">
        <v>97558.74</v>
      </c>
    </row>
    <row r="140" spans="1:9" x14ac:dyDescent="0.25">
      <c r="A140" s="33" t="s">
        <v>104</v>
      </c>
      <c r="B140" s="4" t="s">
        <v>266</v>
      </c>
      <c r="C140" s="3" t="s">
        <v>267</v>
      </c>
      <c r="D140" s="28">
        <v>0</v>
      </c>
      <c r="E140" s="28">
        <v>7037.61</v>
      </c>
      <c r="F140" s="28">
        <v>0</v>
      </c>
      <c r="G140" s="28">
        <v>0</v>
      </c>
      <c r="H140" s="28">
        <v>0</v>
      </c>
      <c r="I140" s="29">
        <v>7037.61</v>
      </c>
    </row>
    <row r="141" spans="1:9" x14ac:dyDescent="0.25">
      <c r="A141" s="33" t="s">
        <v>104</v>
      </c>
      <c r="B141" s="4" t="s">
        <v>268</v>
      </c>
      <c r="C141" s="3" t="s">
        <v>269</v>
      </c>
      <c r="D141" s="28">
        <v>0</v>
      </c>
      <c r="E141" s="28">
        <v>47804.09</v>
      </c>
      <c r="F141" s="28">
        <v>22853.83</v>
      </c>
      <c r="G141" s="28">
        <v>34012.379999999997</v>
      </c>
      <c r="H141" s="28">
        <v>0</v>
      </c>
      <c r="I141" s="29">
        <v>58962.64</v>
      </c>
    </row>
    <row r="142" spans="1:9" x14ac:dyDescent="0.25">
      <c r="A142" s="33" t="s">
        <v>104</v>
      </c>
      <c r="B142" s="4" t="s">
        <v>270</v>
      </c>
      <c r="C142" s="3" t="s">
        <v>271</v>
      </c>
      <c r="D142" s="28">
        <v>0</v>
      </c>
      <c r="E142" s="28">
        <v>1050525.3700000001</v>
      </c>
      <c r="F142" s="28">
        <v>266021.68</v>
      </c>
      <c r="G142" s="28">
        <v>266021.68</v>
      </c>
      <c r="H142" s="28">
        <v>0</v>
      </c>
      <c r="I142" s="29">
        <v>1050525.3700000001</v>
      </c>
    </row>
    <row r="143" spans="1:9" x14ac:dyDescent="0.25">
      <c r="A143" s="33" t="s">
        <v>104</v>
      </c>
      <c r="B143" s="4" t="s">
        <v>272</v>
      </c>
      <c r="C143" s="3" t="s">
        <v>273</v>
      </c>
      <c r="D143" s="28">
        <v>0</v>
      </c>
      <c r="E143" s="28">
        <v>507984.49</v>
      </c>
      <c r="F143" s="28">
        <v>0</v>
      </c>
      <c r="G143" s="28">
        <v>0</v>
      </c>
      <c r="H143" s="28">
        <v>0</v>
      </c>
      <c r="I143" s="29">
        <v>507984.49</v>
      </c>
    </row>
    <row r="144" spans="1:9" x14ac:dyDescent="0.25">
      <c r="A144" s="33" t="s">
        <v>104</v>
      </c>
      <c r="B144" s="4" t="s">
        <v>274</v>
      </c>
      <c r="C144" s="3" t="s">
        <v>275</v>
      </c>
      <c r="D144" s="28">
        <v>0</v>
      </c>
      <c r="E144" s="28">
        <v>180807040.80000001</v>
      </c>
      <c r="F144" s="28">
        <v>0</v>
      </c>
      <c r="G144" s="28">
        <v>0</v>
      </c>
      <c r="H144" s="28">
        <v>0</v>
      </c>
      <c r="I144" s="29">
        <v>180807040.80000001</v>
      </c>
    </row>
    <row r="145" spans="1:9" x14ac:dyDescent="0.25">
      <c r="A145" s="33" t="s">
        <v>104</v>
      </c>
      <c r="B145" s="4" t="s">
        <v>276</v>
      </c>
      <c r="C145" s="3" t="s">
        <v>277</v>
      </c>
      <c r="D145" s="28">
        <v>0</v>
      </c>
      <c r="E145" s="28">
        <v>98387820.859999999</v>
      </c>
      <c r="F145" s="28">
        <v>2076342.78</v>
      </c>
      <c r="G145" s="28">
        <v>1945538.28</v>
      </c>
      <c r="H145" s="28">
        <v>0</v>
      </c>
      <c r="I145" s="29">
        <v>98257016.359999999</v>
      </c>
    </row>
    <row r="146" spans="1:9" x14ac:dyDescent="0.25">
      <c r="A146" s="33" t="s">
        <v>104</v>
      </c>
      <c r="B146" s="4" t="s">
        <v>278</v>
      </c>
      <c r="C146" s="3" t="s">
        <v>279</v>
      </c>
      <c r="D146" s="28">
        <v>0</v>
      </c>
      <c r="E146" s="28">
        <v>17850059.260000002</v>
      </c>
      <c r="F146" s="28">
        <v>5584.05</v>
      </c>
      <c r="G146" s="28">
        <v>857.82</v>
      </c>
      <c r="H146" s="28">
        <v>0</v>
      </c>
      <c r="I146" s="29">
        <v>17845333.030000001</v>
      </c>
    </row>
    <row r="147" spans="1:9" x14ac:dyDescent="0.25">
      <c r="A147" s="33" t="s">
        <v>104</v>
      </c>
      <c r="B147" s="4" t="s">
        <v>280</v>
      </c>
      <c r="C147" s="3" t="s">
        <v>281</v>
      </c>
      <c r="D147" s="28">
        <v>0</v>
      </c>
      <c r="E147" s="28">
        <v>87345.42</v>
      </c>
      <c r="F147" s="28">
        <v>0</v>
      </c>
      <c r="G147" s="28">
        <v>0.66</v>
      </c>
      <c r="H147" s="28">
        <v>0</v>
      </c>
      <c r="I147" s="29">
        <v>87346.08</v>
      </c>
    </row>
    <row r="148" spans="1:9" x14ac:dyDescent="0.25">
      <c r="A148" s="33" t="s">
        <v>104</v>
      </c>
      <c r="B148" s="4" t="s">
        <v>282</v>
      </c>
      <c r="C148" s="3" t="s">
        <v>283</v>
      </c>
      <c r="D148" s="28">
        <v>0</v>
      </c>
      <c r="E148" s="28">
        <v>-209.11</v>
      </c>
      <c r="F148" s="28">
        <v>0.08</v>
      </c>
      <c r="G148" s="28">
        <v>0.08</v>
      </c>
      <c r="H148" s="28">
        <v>0</v>
      </c>
      <c r="I148" s="29">
        <v>-209.11</v>
      </c>
    </row>
    <row r="149" spans="1:9" x14ac:dyDescent="0.25">
      <c r="A149" s="33" t="s">
        <v>104</v>
      </c>
      <c r="B149" s="4" t="s">
        <v>284</v>
      </c>
      <c r="C149" s="3" t="s">
        <v>285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9">
        <v>0</v>
      </c>
    </row>
    <row r="150" spans="1:9" x14ac:dyDescent="0.25">
      <c r="A150" s="33" t="s">
        <v>104</v>
      </c>
      <c r="B150" s="4" t="s">
        <v>286</v>
      </c>
      <c r="C150" s="3" t="s">
        <v>287</v>
      </c>
      <c r="D150" s="28">
        <v>0</v>
      </c>
      <c r="E150" s="28">
        <v>-209.11</v>
      </c>
      <c r="F150" s="28">
        <v>0.08</v>
      </c>
      <c r="G150" s="28">
        <v>0.08</v>
      </c>
      <c r="H150" s="28">
        <v>0</v>
      </c>
      <c r="I150" s="29">
        <v>-209.11</v>
      </c>
    </row>
    <row r="151" spans="1:9" x14ac:dyDescent="0.25">
      <c r="A151" s="33" t="s">
        <v>104</v>
      </c>
      <c r="B151" s="4" t="s">
        <v>288</v>
      </c>
      <c r="C151" s="3" t="s">
        <v>289</v>
      </c>
      <c r="D151" s="28">
        <v>0</v>
      </c>
      <c r="E151" s="28">
        <v>24</v>
      </c>
      <c r="F151" s="28">
        <v>0</v>
      </c>
      <c r="G151" s="28">
        <v>0</v>
      </c>
      <c r="H151" s="28">
        <v>0</v>
      </c>
      <c r="I151" s="29">
        <v>24</v>
      </c>
    </row>
    <row r="152" spans="1:9" x14ac:dyDescent="0.25">
      <c r="A152" s="33" t="s">
        <v>104</v>
      </c>
      <c r="B152" s="4" t="s">
        <v>290</v>
      </c>
      <c r="C152" s="3" t="s">
        <v>49</v>
      </c>
      <c r="D152" s="28">
        <v>0</v>
      </c>
      <c r="E152" s="28">
        <v>334.01</v>
      </c>
      <c r="F152" s="28">
        <v>0</v>
      </c>
      <c r="G152" s="28">
        <v>0</v>
      </c>
      <c r="H152" s="28">
        <v>0</v>
      </c>
      <c r="I152" s="29">
        <v>334.01</v>
      </c>
    </row>
    <row r="153" spans="1:9" x14ac:dyDescent="0.25">
      <c r="A153" s="33" t="s">
        <v>104</v>
      </c>
      <c r="B153" s="4" t="s">
        <v>291</v>
      </c>
      <c r="C153" s="3" t="s">
        <v>292</v>
      </c>
      <c r="D153" s="28">
        <v>0</v>
      </c>
      <c r="E153" s="28">
        <v>464970.97</v>
      </c>
      <c r="F153" s="28">
        <v>0</v>
      </c>
      <c r="G153" s="28">
        <v>0</v>
      </c>
      <c r="H153" s="28">
        <v>0</v>
      </c>
      <c r="I153" s="29">
        <v>464970.97</v>
      </c>
    </row>
    <row r="154" spans="1:9" x14ac:dyDescent="0.25">
      <c r="A154" s="33" t="s">
        <v>104</v>
      </c>
      <c r="B154" s="4" t="s">
        <v>293</v>
      </c>
      <c r="C154" s="3" t="s">
        <v>294</v>
      </c>
      <c r="D154" s="28">
        <v>0</v>
      </c>
      <c r="E154" s="28">
        <v>79005604.879999995</v>
      </c>
      <c r="F154" s="28">
        <v>1511027.31</v>
      </c>
      <c r="G154" s="28">
        <v>1934832.21</v>
      </c>
      <c r="H154" s="28">
        <v>0</v>
      </c>
      <c r="I154" s="29">
        <v>79429409.780000001</v>
      </c>
    </row>
    <row r="155" spans="1:9" x14ac:dyDescent="0.25">
      <c r="A155" s="33" t="s">
        <v>104</v>
      </c>
      <c r="B155" s="4" t="s">
        <v>295</v>
      </c>
      <c r="C155" s="3" t="s">
        <v>59</v>
      </c>
      <c r="D155" s="28">
        <v>0</v>
      </c>
      <c r="E155" s="28">
        <v>1216.68</v>
      </c>
      <c r="F155" s="28">
        <v>9568</v>
      </c>
      <c r="G155" s="28">
        <v>9847.51</v>
      </c>
      <c r="H155" s="28">
        <v>0</v>
      </c>
      <c r="I155" s="29">
        <v>1496.19</v>
      </c>
    </row>
    <row r="156" spans="1:9" x14ac:dyDescent="0.25">
      <c r="A156" s="33" t="s">
        <v>104</v>
      </c>
      <c r="B156" s="4" t="s">
        <v>296</v>
      </c>
      <c r="C156" s="3" t="s">
        <v>59</v>
      </c>
      <c r="D156" s="28">
        <v>0</v>
      </c>
      <c r="E156" s="28">
        <v>1216.68</v>
      </c>
      <c r="F156" s="28">
        <v>9568</v>
      </c>
      <c r="G156" s="28">
        <v>9847.51</v>
      </c>
      <c r="H156" s="28">
        <v>0</v>
      </c>
      <c r="I156" s="29">
        <v>1496.19</v>
      </c>
    </row>
    <row r="157" spans="1:9" x14ac:dyDescent="0.25">
      <c r="A157" s="33" t="s">
        <v>104</v>
      </c>
      <c r="B157" s="4" t="s">
        <v>297</v>
      </c>
      <c r="C157" s="3" t="s">
        <v>298</v>
      </c>
      <c r="D157" s="28">
        <v>0</v>
      </c>
      <c r="E157" s="28">
        <v>179835.5</v>
      </c>
      <c r="F157" s="28">
        <v>0</v>
      </c>
      <c r="G157" s="28">
        <v>0</v>
      </c>
      <c r="H157" s="28">
        <v>0</v>
      </c>
      <c r="I157" s="29">
        <v>179835.5</v>
      </c>
    </row>
    <row r="158" spans="1:9" x14ac:dyDescent="0.25">
      <c r="A158" s="33" t="s">
        <v>104</v>
      </c>
      <c r="B158" s="4" t="s">
        <v>299</v>
      </c>
      <c r="C158" s="3" t="s">
        <v>300</v>
      </c>
      <c r="D158" s="28">
        <v>0</v>
      </c>
      <c r="E158" s="28">
        <v>170202.06</v>
      </c>
      <c r="F158" s="28">
        <v>0</v>
      </c>
      <c r="G158" s="28">
        <v>0</v>
      </c>
      <c r="H158" s="28">
        <v>0</v>
      </c>
      <c r="I158" s="29">
        <v>170202.06</v>
      </c>
    </row>
    <row r="159" spans="1:9" x14ac:dyDescent="0.25">
      <c r="A159" s="33" t="s">
        <v>104</v>
      </c>
      <c r="B159" s="4" t="s">
        <v>301</v>
      </c>
      <c r="C159" s="3" t="s">
        <v>302</v>
      </c>
      <c r="D159" s="28">
        <v>0</v>
      </c>
      <c r="E159" s="28">
        <v>3907.31</v>
      </c>
      <c r="F159" s="28">
        <v>0</v>
      </c>
      <c r="G159" s="28">
        <v>0</v>
      </c>
      <c r="H159" s="28">
        <v>0</v>
      </c>
      <c r="I159" s="29">
        <v>3907.31</v>
      </c>
    </row>
    <row r="160" spans="1:9" x14ac:dyDescent="0.25">
      <c r="A160" s="33" t="s">
        <v>104</v>
      </c>
      <c r="B160" s="4" t="s">
        <v>303</v>
      </c>
      <c r="C160" s="3" t="s">
        <v>304</v>
      </c>
      <c r="D160" s="28">
        <v>0</v>
      </c>
      <c r="E160" s="28">
        <v>798639.25</v>
      </c>
      <c r="F160" s="28">
        <v>550163.34</v>
      </c>
      <c r="G160" s="28">
        <v>0</v>
      </c>
      <c r="H160" s="28">
        <v>0</v>
      </c>
      <c r="I160" s="29">
        <v>248475.91</v>
      </c>
    </row>
    <row r="161" spans="1:9" x14ac:dyDescent="0.25">
      <c r="A161" s="33" t="s">
        <v>104</v>
      </c>
      <c r="B161" s="4" t="s">
        <v>305</v>
      </c>
      <c r="C161" s="54" t="s">
        <v>306</v>
      </c>
      <c r="D161" s="28">
        <v>0</v>
      </c>
      <c r="E161" s="28">
        <v>0</v>
      </c>
      <c r="F161" s="28">
        <v>0</v>
      </c>
      <c r="G161" s="28">
        <v>22721100.640000001</v>
      </c>
      <c r="H161" s="28">
        <v>0</v>
      </c>
      <c r="I161" s="29">
        <v>22721100.640000001</v>
      </c>
    </row>
    <row r="162" spans="1:9" x14ac:dyDescent="0.25">
      <c r="A162" s="33" t="s">
        <v>104</v>
      </c>
      <c r="B162" s="4" t="s">
        <v>307</v>
      </c>
      <c r="C162" s="54" t="s">
        <v>308</v>
      </c>
      <c r="D162" s="28">
        <v>0</v>
      </c>
      <c r="E162" s="28">
        <v>0</v>
      </c>
      <c r="F162" s="28">
        <v>0</v>
      </c>
      <c r="G162" s="28">
        <v>22721100.640000001</v>
      </c>
      <c r="H162" s="28">
        <v>0</v>
      </c>
      <c r="I162" s="29">
        <v>22721100.640000001</v>
      </c>
    </row>
    <row r="163" spans="1:9" x14ac:dyDescent="0.25">
      <c r="A163" s="33" t="s">
        <v>104</v>
      </c>
      <c r="B163" s="4" t="s">
        <v>309</v>
      </c>
      <c r="C163" s="3" t="s">
        <v>310</v>
      </c>
      <c r="D163" s="28">
        <v>0</v>
      </c>
      <c r="E163" s="28">
        <v>6292592479.1599998</v>
      </c>
      <c r="F163" s="28">
        <v>3685019.42</v>
      </c>
      <c r="G163" s="28">
        <v>723934.45</v>
      </c>
      <c r="H163" s="28">
        <v>0</v>
      </c>
      <c r="I163" s="29">
        <v>6289631394.1899996</v>
      </c>
    </row>
    <row r="164" spans="1:9" x14ac:dyDescent="0.25">
      <c r="A164" s="33" t="s">
        <v>104</v>
      </c>
      <c r="B164" s="4" t="s">
        <v>311</v>
      </c>
      <c r="C164" s="3" t="s">
        <v>312</v>
      </c>
      <c r="D164" s="28">
        <v>0</v>
      </c>
      <c r="E164" s="28">
        <v>1907338585.2</v>
      </c>
      <c r="F164" s="28">
        <v>0</v>
      </c>
      <c r="G164" s="28">
        <v>0</v>
      </c>
      <c r="H164" s="28">
        <v>0</v>
      </c>
      <c r="I164" s="29">
        <v>1907338585.2</v>
      </c>
    </row>
    <row r="165" spans="1:9" x14ac:dyDescent="0.25">
      <c r="A165" s="33" t="s">
        <v>104</v>
      </c>
      <c r="B165" s="4" t="s">
        <v>313</v>
      </c>
      <c r="C165" s="3" t="s">
        <v>314</v>
      </c>
      <c r="D165" s="28">
        <v>0</v>
      </c>
      <c r="E165" s="28">
        <v>1907338585.2</v>
      </c>
      <c r="F165" s="28">
        <v>0</v>
      </c>
      <c r="G165" s="28">
        <v>0</v>
      </c>
      <c r="H165" s="28">
        <v>0</v>
      </c>
      <c r="I165" s="29">
        <v>1907338585.2</v>
      </c>
    </row>
    <row r="166" spans="1:9" x14ac:dyDescent="0.25">
      <c r="A166" s="33" t="s">
        <v>104</v>
      </c>
      <c r="B166" s="4" t="s">
        <v>315</v>
      </c>
      <c r="C166" s="3" t="s">
        <v>316</v>
      </c>
      <c r="D166" s="28">
        <v>0</v>
      </c>
      <c r="E166" s="28">
        <v>4385253893.96</v>
      </c>
      <c r="F166" s="28">
        <v>3685019.42</v>
      </c>
      <c r="G166" s="28">
        <v>723934.45</v>
      </c>
      <c r="H166" s="28">
        <v>0</v>
      </c>
      <c r="I166" s="29">
        <v>4382292808.9899998</v>
      </c>
    </row>
    <row r="167" spans="1:9" x14ac:dyDescent="0.25">
      <c r="A167" s="33" t="s">
        <v>104</v>
      </c>
      <c r="B167" s="4" t="s">
        <v>317</v>
      </c>
      <c r="C167" s="3" t="s">
        <v>318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9">
        <v>0</v>
      </c>
    </row>
    <row r="168" spans="1:9" x14ac:dyDescent="0.25">
      <c r="A168" s="33" t="s">
        <v>104</v>
      </c>
      <c r="B168" s="4" t="s">
        <v>319</v>
      </c>
      <c r="C168" s="3" t="s">
        <v>320</v>
      </c>
      <c r="D168" s="28">
        <v>0</v>
      </c>
      <c r="E168" s="28">
        <v>6653019777.4799995</v>
      </c>
      <c r="F168" s="28">
        <v>0</v>
      </c>
      <c r="G168" s="28">
        <v>0</v>
      </c>
      <c r="H168" s="28">
        <v>0</v>
      </c>
      <c r="I168" s="29">
        <v>6653019777.4799995</v>
      </c>
    </row>
    <row r="169" spans="1:9" x14ac:dyDescent="0.25">
      <c r="A169" s="33" t="s">
        <v>104</v>
      </c>
      <c r="B169" s="4" t="s">
        <v>321</v>
      </c>
      <c r="C169" s="3" t="s">
        <v>322</v>
      </c>
      <c r="D169" s="28">
        <v>0</v>
      </c>
      <c r="E169" s="28">
        <v>-2267765883.52</v>
      </c>
      <c r="F169" s="28">
        <v>3685019.42</v>
      </c>
      <c r="G169" s="28">
        <v>723934.45</v>
      </c>
      <c r="H169" s="28">
        <v>0</v>
      </c>
      <c r="I169" s="29">
        <v>-2270726968.4899998</v>
      </c>
    </row>
    <row r="170" spans="1:9" x14ac:dyDescent="0.25">
      <c r="A170" s="33" t="s">
        <v>104</v>
      </c>
      <c r="B170" s="4" t="s">
        <v>323</v>
      </c>
      <c r="C170" s="3" t="s">
        <v>324</v>
      </c>
      <c r="D170" s="28">
        <v>0</v>
      </c>
      <c r="E170" s="28">
        <v>-2267765883.52</v>
      </c>
      <c r="F170" s="28">
        <v>3685019.42</v>
      </c>
      <c r="G170" s="28">
        <v>723934.45</v>
      </c>
      <c r="H170" s="28">
        <v>0</v>
      </c>
      <c r="I170" s="29">
        <v>-2270726968.4899998</v>
      </c>
    </row>
    <row r="171" spans="1:9" x14ac:dyDescent="0.25">
      <c r="A171" s="33" t="s">
        <v>104</v>
      </c>
      <c r="B171" s="4" t="s">
        <v>325</v>
      </c>
      <c r="C171" s="3" t="s">
        <v>326</v>
      </c>
      <c r="D171" s="28">
        <v>0</v>
      </c>
      <c r="E171" s="28">
        <v>8965247154.5499992</v>
      </c>
      <c r="F171" s="28">
        <v>0</v>
      </c>
      <c r="G171" s="28">
        <v>409047207.48000002</v>
      </c>
      <c r="H171" s="28">
        <v>0</v>
      </c>
      <c r="I171" s="29">
        <v>9374294362.0300007</v>
      </c>
    </row>
    <row r="172" spans="1:9" x14ac:dyDescent="0.25">
      <c r="A172" s="33" t="s">
        <v>104</v>
      </c>
      <c r="B172" s="4" t="s">
        <v>327</v>
      </c>
      <c r="C172" s="3" t="s">
        <v>328</v>
      </c>
      <c r="D172" s="28">
        <v>0</v>
      </c>
      <c r="E172" s="28">
        <v>22238720.920000002</v>
      </c>
      <c r="F172" s="28">
        <v>0</v>
      </c>
      <c r="G172" s="28">
        <v>1721711.87</v>
      </c>
      <c r="H172" s="28">
        <v>0</v>
      </c>
      <c r="I172" s="29">
        <v>23960432.789999999</v>
      </c>
    </row>
    <row r="173" spans="1:9" x14ac:dyDescent="0.25">
      <c r="A173" s="33" t="s">
        <v>104</v>
      </c>
      <c r="B173" s="4" t="s">
        <v>329</v>
      </c>
      <c r="C173" s="3" t="s">
        <v>330</v>
      </c>
      <c r="D173" s="28">
        <v>0</v>
      </c>
      <c r="E173" s="28">
        <v>8686741.1799999997</v>
      </c>
      <c r="F173" s="28">
        <v>0</v>
      </c>
      <c r="G173" s="28">
        <v>680120.82</v>
      </c>
      <c r="H173" s="28">
        <v>0</v>
      </c>
      <c r="I173" s="29">
        <v>9366862</v>
      </c>
    </row>
    <row r="174" spans="1:9" x14ac:dyDescent="0.25">
      <c r="A174" s="33" t="s">
        <v>104</v>
      </c>
      <c r="B174" s="4" t="s">
        <v>331</v>
      </c>
      <c r="C174" s="3" t="s">
        <v>330</v>
      </c>
      <c r="D174" s="28">
        <v>0</v>
      </c>
      <c r="E174" s="28">
        <v>8686741.1799999997</v>
      </c>
      <c r="F174" s="28">
        <v>0</v>
      </c>
      <c r="G174" s="28">
        <v>680120.82</v>
      </c>
      <c r="H174" s="28">
        <v>0</v>
      </c>
      <c r="I174" s="29">
        <v>9366862</v>
      </c>
    </row>
    <row r="175" spans="1:9" x14ac:dyDescent="0.25">
      <c r="A175" s="33" t="s">
        <v>104</v>
      </c>
      <c r="B175" s="4" t="s">
        <v>332</v>
      </c>
      <c r="C175" s="3" t="s">
        <v>333</v>
      </c>
      <c r="D175" s="28">
        <v>0</v>
      </c>
      <c r="E175" s="28">
        <v>8686741.1799999997</v>
      </c>
      <c r="F175" s="28">
        <v>0</v>
      </c>
      <c r="G175" s="28">
        <v>680120.82</v>
      </c>
      <c r="H175" s="28">
        <v>0</v>
      </c>
      <c r="I175" s="29">
        <v>9366862</v>
      </c>
    </row>
    <row r="176" spans="1:9" x14ac:dyDescent="0.25">
      <c r="A176" s="33" t="s">
        <v>104</v>
      </c>
      <c r="B176" s="4" t="s">
        <v>334</v>
      </c>
      <c r="C176" s="3" t="s">
        <v>335</v>
      </c>
      <c r="D176" s="28">
        <v>0</v>
      </c>
      <c r="E176" s="28">
        <v>475999.75</v>
      </c>
      <c r="F176" s="28">
        <v>0</v>
      </c>
      <c r="G176" s="28">
        <v>64093.68</v>
      </c>
      <c r="H176" s="28">
        <v>0</v>
      </c>
      <c r="I176" s="29">
        <v>540093.43000000005</v>
      </c>
    </row>
    <row r="177" spans="1:9" x14ac:dyDescent="0.25">
      <c r="A177" s="33" t="s">
        <v>104</v>
      </c>
      <c r="B177" s="4" t="s">
        <v>336</v>
      </c>
      <c r="C177" s="3" t="s">
        <v>71</v>
      </c>
      <c r="D177" s="28">
        <v>0</v>
      </c>
      <c r="E177" s="28">
        <v>2926739.35</v>
      </c>
      <c r="F177" s="28">
        <v>0</v>
      </c>
      <c r="G177" s="28">
        <v>210034.93</v>
      </c>
      <c r="H177" s="28">
        <v>0</v>
      </c>
      <c r="I177" s="29">
        <v>3136774.28</v>
      </c>
    </row>
    <row r="178" spans="1:9" x14ac:dyDescent="0.25">
      <c r="A178" s="33" t="s">
        <v>104</v>
      </c>
      <c r="B178" s="4" t="s">
        <v>337</v>
      </c>
      <c r="C178" s="3" t="s">
        <v>338</v>
      </c>
      <c r="D178" s="28">
        <v>0</v>
      </c>
      <c r="E178" s="28">
        <v>181341.04</v>
      </c>
      <c r="F178" s="28">
        <v>0</v>
      </c>
      <c r="G178" s="28">
        <v>30502.31</v>
      </c>
      <c r="H178" s="28">
        <v>0</v>
      </c>
      <c r="I178" s="29">
        <v>211843.35</v>
      </c>
    </row>
    <row r="179" spans="1:9" x14ac:dyDescent="0.25">
      <c r="A179" s="33" t="s">
        <v>104</v>
      </c>
      <c r="B179" s="4" t="s">
        <v>339</v>
      </c>
      <c r="C179" s="3" t="s">
        <v>340</v>
      </c>
      <c r="D179" s="28">
        <v>0</v>
      </c>
      <c r="E179" s="28">
        <v>5020619.8600000003</v>
      </c>
      <c r="F179" s="28">
        <v>0</v>
      </c>
      <c r="G179" s="28">
        <v>369103.44</v>
      </c>
      <c r="H179" s="28">
        <v>0</v>
      </c>
      <c r="I179" s="29">
        <v>5389723.2999999998</v>
      </c>
    </row>
    <row r="180" spans="1:9" x14ac:dyDescent="0.25">
      <c r="A180" s="33" t="s">
        <v>104</v>
      </c>
      <c r="B180" s="4" t="s">
        <v>341</v>
      </c>
      <c r="C180" s="3" t="s">
        <v>302</v>
      </c>
      <c r="D180" s="28">
        <v>0</v>
      </c>
      <c r="E180" s="28">
        <v>82041.179999999993</v>
      </c>
      <c r="F180" s="28">
        <v>0</v>
      </c>
      <c r="G180" s="28">
        <v>6386.46</v>
      </c>
      <c r="H180" s="28">
        <v>0</v>
      </c>
      <c r="I180" s="29">
        <v>88427.64</v>
      </c>
    </row>
    <row r="181" spans="1:9" x14ac:dyDescent="0.25">
      <c r="A181" s="33" t="s">
        <v>104</v>
      </c>
      <c r="B181" s="4" t="s">
        <v>342</v>
      </c>
      <c r="C181" s="3" t="s">
        <v>343</v>
      </c>
      <c r="D181" s="28">
        <v>0</v>
      </c>
      <c r="E181" s="28">
        <v>13551979.74</v>
      </c>
      <c r="F181" s="28">
        <v>0</v>
      </c>
      <c r="G181" s="28">
        <v>1041591.05</v>
      </c>
      <c r="H181" s="28">
        <v>0</v>
      </c>
      <c r="I181" s="29">
        <v>14593570.789999999</v>
      </c>
    </row>
    <row r="182" spans="1:9" x14ac:dyDescent="0.25">
      <c r="A182" s="33" t="s">
        <v>104</v>
      </c>
      <c r="B182" s="4" t="s">
        <v>344</v>
      </c>
      <c r="C182" s="3" t="s">
        <v>345</v>
      </c>
      <c r="D182" s="28">
        <v>0</v>
      </c>
      <c r="E182" s="28">
        <v>13551979.74</v>
      </c>
      <c r="F182" s="28">
        <v>0</v>
      </c>
      <c r="G182" s="28">
        <v>1041591.05</v>
      </c>
      <c r="H182" s="28">
        <v>0</v>
      </c>
      <c r="I182" s="29">
        <v>14593570.789999999</v>
      </c>
    </row>
    <row r="183" spans="1:9" x14ac:dyDescent="0.25">
      <c r="A183" s="33" t="s">
        <v>104</v>
      </c>
      <c r="B183" s="4" t="s">
        <v>346</v>
      </c>
      <c r="C183" s="3" t="s">
        <v>347</v>
      </c>
      <c r="D183" s="28">
        <v>0</v>
      </c>
      <c r="E183" s="28">
        <v>13551979.74</v>
      </c>
      <c r="F183" s="28">
        <v>0</v>
      </c>
      <c r="G183" s="28">
        <v>1041591.05</v>
      </c>
      <c r="H183" s="28">
        <v>0</v>
      </c>
      <c r="I183" s="29">
        <v>14593570.789999999</v>
      </c>
    </row>
    <row r="184" spans="1:9" x14ac:dyDescent="0.25">
      <c r="A184" s="33" t="s">
        <v>104</v>
      </c>
      <c r="B184" s="4" t="s">
        <v>348</v>
      </c>
      <c r="C184" s="3" t="s">
        <v>349</v>
      </c>
      <c r="D184" s="28">
        <v>0</v>
      </c>
      <c r="E184" s="28">
        <v>8941555940.6299992</v>
      </c>
      <c r="F184" s="28">
        <v>0</v>
      </c>
      <c r="G184" s="28">
        <v>407094729.61000001</v>
      </c>
      <c r="H184" s="28">
        <v>0</v>
      </c>
      <c r="I184" s="29">
        <v>9348650670.2399998</v>
      </c>
    </row>
    <row r="185" spans="1:9" x14ac:dyDescent="0.25">
      <c r="A185" s="33" t="s">
        <v>104</v>
      </c>
      <c r="B185" s="4" t="s">
        <v>350</v>
      </c>
      <c r="C185" s="3" t="s">
        <v>351</v>
      </c>
      <c r="D185" s="28">
        <v>0</v>
      </c>
      <c r="E185" s="28">
        <v>89033988.790000007</v>
      </c>
      <c r="F185" s="28">
        <v>0</v>
      </c>
      <c r="G185" s="28">
        <v>10648489.130000001</v>
      </c>
      <c r="H185" s="28">
        <v>0</v>
      </c>
      <c r="I185" s="29">
        <v>99682477.920000002</v>
      </c>
    </row>
    <row r="186" spans="1:9" x14ac:dyDescent="0.25">
      <c r="A186" s="33" t="s">
        <v>104</v>
      </c>
      <c r="B186" s="4" t="s">
        <v>352</v>
      </c>
      <c r="C186" s="3" t="s">
        <v>353</v>
      </c>
      <c r="D186" s="28">
        <v>0</v>
      </c>
      <c r="E186" s="28">
        <v>89033988.790000007</v>
      </c>
      <c r="F186" s="28">
        <v>0</v>
      </c>
      <c r="G186" s="28">
        <v>10648489.130000001</v>
      </c>
      <c r="H186" s="28">
        <v>0</v>
      </c>
      <c r="I186" s="29">
        <v>99682477.920000002</v>
      </c>
    </row>
    <row r="187" spans="1:9" x14ac:dyDescent="0.25">
      <c r="A187" s="33" t="s">
        <v>104</v>
      </c>
      <c r="B187" s="4" t="s">
        <v>354</v>
      </c>
      <c r="C187" s="3" t="s">
        <v>355</v>
      </c>
      <c r="D187" s="28">
        <v>0</v>
      </c>
      <c r="E187" s="28">
        <v>89033988.790000007</v>
      </c>
      <c r="F187" s="28">
        <v>0</v>
      </c>
      <c r="G187" s="28">
        <v>10648489.130000001</v>
      </c>
      <c r="H187" s="28">
        <v>0</v>
      </c>
      <c r="I187" s="29">
        <v>99682477.920000002</v>
      </c>
    </row>
    <row r="188" spans="1:9" x14ac:dyDescent="0.25">
      <c r="A188" s="33" t="s">
        <v>104</v>
      </c>
      <c r="B188" s="4" t="s">
        <v>356</v>
      </c>
      <c r="C188" s="3" t="s">
        <v>357</v>
      </c>
      <c r="D188" s="28">
        <v>0</v>
      </c>
      <c r="E188" s="28">
        <v>8852521951.8400002</v>
      </c>
      <c r="F188" s="28">
        <v>0</v>
      </c>
      <c r="G188" s="28">
        <v>396446240.48000002</v>
      </c>
      <c r="H188" s="28">
        <v>0</v>
      </c>
      <c r="I188" s="29">
        <v>9248968192.3199997</v>
      </c>
    </row>
    <row r="189" spans="1:9" x14ac:dyDescent="0.25">
      <c r="A189" s="33" t="s">
        <v>104</v>
      </c>
      <c r="B189" s="4" t="s">
        <v>358</v>
      </c>
      <c r="C189" s="3" t="s">
        <v>359</v>
      </c>
      <c r="D189" s="28">
        <v>0</v>
      </c>
      <c r="E189" s="28">
        <v>2412152166.6799998</v>
      </c>
      <c r="F189" s="28">
        <v>0</v>
      </c>
      <c r="G189" s="28">
        <v>65888939.530000001</v>
      </c>
      <c r="H189" s="28">
        <v>0</v>
      </c>
      <c r="I189" s="29">
        <v>2478041106.21</v>
      </c>
    </row>
    <row r="190" spans="1:9" x14ac:dyDescent="0.25">
      <c r="A190" s="33" t="s">
        <v>104</v>
      </c>
      <c r="B190" s="4" t="s">
        <v>360</v>
      </c>
      <c r="C190" s="3" t="s">
        <v>361</v>
      </c>
      <c r="D190" s="28">
        <v>0</v>
      </c>
      <c r="E190" s="28">
        <v>2412152166.6799998</v>
      </c>
      <c r="F190" s="28">
        <v>0</v>
      </c>
      <c r="G190" s="28">
        <v>65888939.530000001</v>
      </c>
      <c r="H190" s="28">
        <v>0</v>
      </c>
      <c r="I190" s="29">
        <v>2478041106.21</v>
      </c>
    </row>
    <row r="191" spans="1:9" x14ac:dyDescent="0.25">
      <c r="A191" s="33" t="s">
        <v>104</v>
      </c>
      <c r="B191" s="4" t="s">
        <v>362</v>
      </c>
      <c r="C191" s="3" t="s">
        <v>363</v>
      </c>
      <c r="D191" s="28">
        <v>0</v>
      </c>
      <c r="E191" s="28">
        <v>6440369785.1599998</v>
      </c>
      <c r="F191" s="28">
        <v>0</v>
      </c>
      <c r="G191" s="28">
        <v>330557300.94999999</v>
      </c>
      <c r="H191" s="28">
        <v>0</v>
      </c>
      <c r="I191" s="29">
        <v>6770927086.1099997</v>
      </c>
    </row>
    <row r="192" spans="1:9" x14ac:dyDescent="0.25">
      <c r="A192" s="33" t="s">
        <v>104</v>
      </c>
      <c r="B192" s="4" t="s">
        <v>364</v>
      </c>
      <c r="C192" s="3" t="s">
        <v>365</v>
      </c>
      <c r="D192" s="28">
        <v>0</v>
      </c>
      <c r="E192" s="28">
        <v>6440369785.1599998</v>
      </c>
      <c r="F192" s="28">
        <v>0</v>
      </c>
      <c r="G192" s="28">
        <v>330557300.94999999</v>
      </c>
      <c r="H192" s="28">
        <v>0</v>
      </c>
      <c r="I192" s="29">
        <v>6770927086.1099997</v>
      </c>
    </row>
    <row r="193" spans="1:9" x14ac:dyDescent="0.25">
      <c r="A193" s="33" t="s">
        <v>104</v>
      </c>
      <c r="B193" s="4" t="s">
        <v>366</v>
      </c>
      <c r="C193" s="3" t="s">
        <v>367</v>
      </c>
      <c r="D193" s="28">
        <v>0</v>
      </c>
      <c r="E193" s="28">
        <v>3375248761.9400001</v>
      </c>
      <c r="F193" s="28">
        <v>0</v>
      </c>
      <c r="G193" s="28">
        <v>330960828.94999999</v>
      </c>
      <c r="H193" s="28">
        <v>0</v>
      </c>
      <c r="I193" s="29">
        <v>3706209590.8899999</v>
      </c>
    </row>
    <row r="194" spans="1:9" x14ac:dyDescent="0.25">
      <c r="A194" s="33" t="s">
        <v>104</v>
      </c>
      <c r="B194" s="4" t="s">
        <v>368</v>
      </c>
      <c r="C194" s="3" t="s">
        <v>369</v>
      </c>
      <c r="D194" s="28">
        <v>0</v>
      </c>
      <c r="E194" s="28">
        <v>3065121023.2199998</v>
      </c>
      <c r="F194" s="28">
        <v>0</v>
      </c>
      <c r="G194" s="28">
        <v>-403528</v>
      </c>
      <c r="H194" s="28">
        <v>0</v>
      </c>
      <c r="I194" s="29">
        <v>3064717495.2199998</v>
      </c>
    </row>
    <row r="195" spans="1:9" x14ac:dyDescent="0.25">
      <c r="A195" s="33" t="s">
        <v>104</v>
      </c>
      <c r="B195" s="4" t="s">
        <v>370</v>
      </c>
      <c r="C195" s="3" t="s">
        <v>371</v>
      </c>
      <c r="D195" s="28">
        <v>0</v>
      </c>
      <c r="E195" s="28">
        <v>1452493</v>
      </c>
      <c r="F195" s="28">
        <v>0</v>
      </c>
      <c r="G195" s="28">
        <v>230766</v>
      </c>
      <c r="H195" s="28">
        <v>0</v>
      </c>
      <c r="I195" s="29">
        <v>1683259</v>
      </c>
    </row>
    <row r="196" spans="1:9" x14ac:dyDescent="0.25">
      <c r="A196" s="33" t="s">
        <v>104</v>
      </c>
      <c r="B196" s="4" t="s">
        <v>372</v>
      </c>
      <c r="C196" s="3" t="s">
        <v>373</v>
      </c>
      <c r="D196" s="28">
        <v>0</v>
      </c>
      <c r="E196" s="28">
        <v>1452493</v>
      </c>
      <c r="F196" s="28">
        <v>0</v>
      </c>
      <c r="G196" s="28">
        <v>230766</v>
      </c>
      <c r="H196" s="28">
        <v>0</v>
      </c>
      <c r="I196" s="29">
        <v>1683259</v>
      </c>
    </row>
    <row r="197" spans="1:9" x14ac:dyDescent="0.25">
      <c r="A197" s="33" t="s">
        <v>104</v>
      </c>
      <c r="B197" s="4" t="s">
        <v>374</v>
      </c>
      <c r="C197" s="3" t="s">
        <v>373</v>
      </c>
      <c r="D197" s="28">
        <v>0</v>
      </c>
      <c r="E197" s="28">
        <v>1452493</v>
      </c>
      <c r="F197" s="28">
        <v>0</v>
      </c>
      <c r="G197" s="28">
        <v>230766</v>
      </c>
      <c r="H197" s="28">
        <v>0</v>
      </c>
      <c r="I197" s="29">
        <v>1683259</v>
      </c>
    </row>
    <row r="198" spans="1:9" x14ac:dyDescent="0.25">
      <c r="A198" s="33" t="s">
        <v>104</v>
      </c>
      <c r="B198" s="4" t="s">
        <v>375</v>
      </c>
      <c r="C198" s="3" t="s">
        <v>373</v>
      </c>
      <c r="D198" s="28">
        <v>0</v>
      </c>
      <c r="E198" s="28">
        <v>1452493</v>
      </c>
      <c r="F198" s="28">
        <v>0</v>
      </c>
      <c r="G198" s="28">
        <v>230766</v>
      </c>
      <c r="H198" s="28">
        <v>0</v>
      </c>
      <c r="I198" s="29">
        <v>1683259</v>
      </c>
    </row>
    <row r="199" spans="1:9" x14ac:dyDescent="0.25">
      <c r="A199" s="33" t="s">
        <v>5</v>
      </c>
      <c r="B199" s="4" t="s">
        <v>376</v>
      </c>
      <c r="C199" s="3" t="s">
        <v>377</v>
      </c>
      <c r="D199" s="28">
        <v>6316402937.5</v>
      </c>
      <c r="E199" s="28">
        <v>0</v>
      </c>
      <c r="F199" s="28">
        <v>580916258.88999999</v>
      </c>
      <c r="G199" s="28">
        <v>40223999.299999997</v>
      </c>
      <c r="H199" s="28">
        <v>6857095197.0900002</v>
      </c>
      <c r="I199" s="29">
        <v>0</v>
      </c>
    </row>
    <row r="200" spans="1:9" x14ac:dyDescent="0.25">
      <c r="A200" s="33" t="s">
        <v>5</v>
      </c>
      <c r="B200" s="4" t="s">
        <v>378</v>
      </c>
      <c r="C200" s="3" t="s">
        <v>379</v>
      </c>
      <c r="D200" s="28">
        <v>6245548040.2299995</v>
      </c>
      <c r="E200" s="28">
        <v>0</v>
      </c>
      <c r="F200" s="28">
        <v>576809890.26999998</v>
      </c>
      <c r="G200" s="28">
        <v>0</v>
      </c>
      <c r="H200" s="28">
        <v>6822357930.5</v>
      </c>
      <c r="I200" s="29">
        <v>0</v>
      </c>
    </row>
    <row r="201" spans="1:9" x14ac:dyDescent="0.25">
      <c r="A201" s="33" t="s">
        <v>5</v>
      </c>
      <c r="B201" s="4" t="s">
        <v>380</v>
      </c>
      <c r="C201" s="3" t="s">
        <v>381</v>
      </c>
      <c r="D201" s="28">
        <v>4600858576.25</v>
      </c>
      <c r="E201" s="28">
        <v>0</v>
      </c>
      <c r="F201" s="28">
        <v>446610875.47000003</v>
      </c>
      <c r="G201" s="28">
        <v>0</v>
      </c>
      <c r="H201" s="28">
        <v>5047469451.7200003</v>
      </c>
      <c r="I201" s="29">
        <v>0</v>
      </c>
    </row>
    <row r="202" spans="1:9" x14ac:dyDescent="0.25">
      <c r="A202" s="33" t="s">
        <v>5</v>
      </c>
      <c r="B202" s="4" t="s">
        <v>382</v>
      </c>
      <c r="C202" s="3" t="s">
        <v>383</v>
      </c>
      <c r="D202" s="28">
        <v>514994496.74000001</v>
      </c>
      <c r="E202" s="28">
        <v>0</v>
      </c>
      <c r="F202" s="28">
        <v>28358700.719999999</v>
      </c>
      <c r="G202" s="28">
        <v>0</v>
      </c>
      <c r="H202" s="28">
        <v>543353197.46000004</v>
      </c>
      <c r="I202" s="29">
        <v>0</v>
      </c>
    </row>
    <row r="203" spans="1:9" x14ac:dyDescent="0.25">
      <c r="A203" s="33" t="s">
        <v>5</v>
      </c>
      <c r="B203" s="4" t="s">
        <v>384</v>
      </c>
      <c r="C203" s="3" t="s">
        <v>385</v>
      </c>
      <c r="D203" s="28">
        <v>1245038547.6099999</v>
      </c>
      <c r="E203" s="28">
        <v>0</v>
      </c>
      <c r="F203" s="28">
        <v>128623316.92</v>
      </c>
      <c r="G203" s="28">
        <v>0</v>
      </c>
      <c r="H203" s="28">
        <v>1373661864.53</v>
      </c>
      <c r="I203" s="29">
        <v>0</v>
      </c>
    </row>
    <row r="204" spans="1:9" x14ac:dyDescent="0.25">
      <c r="A204" s="33" t="s">
        <v>5</v>
      </c>
      <c r="B204" s="4" t="s">
        <v>386</v>
      </c>
      <c r="C204" s="3" t="s">
        <v>387</v>
      </c>
      <c r="D204" s="28">
        <v>891828651.88999999</v>
      </c>
      <c r="E204" s="28">
        <v>0</v>
      </c>
      <c r="F204" s="28">
        <v>68284272.670000002</v>
      </c>
      <c r="G204" s="28">
        <v>0</v>
      </c>
      <c r="H204" s="28">
        <v>960112924.55999994</v>
      </c>
      <c r="I204" s="29">
        <v>0</v>
      </c>
    </row>
    <row r="205" spans="1:9" x14ac:dyDescent="0.25">
      <c r="A205" s="33" t="s">
        <v>5</v>
      </c>
      <c r="B205" s="4" t="s">
        <v>388</v>
      </c>
      <c r="C205" s="3" t="s">
        <v>389</v>
      </c>
      <c r="D205" s="28">
        <v>449687626.41000003</v>
      </c>
      <c r="E205" s="28">
        <v>0</v>
      </c>
      <c r="F205" s="28">
        <v>15278294.119999999</v>
      </c>
      <c r="G205" s="28">
        <v>0</v>
      </c>
      <c r="H205" s="28">
        <v>464965920.52999997</v>
      </c>
      <c r="I205" s="29">
        <v>0</v>
      </c>
    </row>
    <row r="206" spans="1:9" x14ac:dyDescent="0.25">
      <c r="A206" s="33" t="s">
        <v>5</v>
      </c>
      <c r="B206" s="4" t="s">
        <v>390</v>
      </c>
      <c r="C206" s="3" t="s">
        <v>391</v>
      </c>
      <c r="D206" s="28">
        <v>1463260979.96</v>
      </c>
      <c r="E206" s="28">
        <v>0</v>
      </c>
      <c r="F206" s="28">
        <v>117628300.11</v>
      </c>
      <c r="G206" s="28">
        <v>0</v>
      </c>
      <c r="H206" s="28">
        <v>1580889280.0699999</v>
      </c>
      <c r="I206" s="29">
        <v>0</v>
      </c>
    </row>
    <row r="207" spans="1:9" x14ac:dyDescent="0.25">
      <c r="A207" s="33" t="s">
        <v>5</v>
      </c>
      <c r="B207" s="4" t="s">
        <v>392</v>
      </c>
      <c r="C207" s="3" t="s">
        <v>393</v>
      </c>
      <c r="D207" s="28">
        <v>36048273.640000001</v>
      </c>
      <c r="E207" s="28">
        <v>0</v>
      </c>
      <c r="F207" s="28">
        <v>88437990.930000007</v>
      </c>
      <c r="G207" s="28">
        <v>0</v>
      </c>
      <c r="H207" s="28">
        <v>124486264.56999999</v>
      </c>
      <c r="I207" s="29">
        <v>0</v>
      </c>
    </row>
    <row r="208" spans="1:9" x14ac:dyDescent="0.25">
      <c r="A208" s="33" t="s">
        <v>5</v>
      </c>
      <c r="B208" s="4" t="s">
        <v>394</v>
      </c>
      <c r="C208" s="3" t="s">
        <v>395</v>
      </c>
      <c r="D208" s="28">
        <v>229418112.80000001</v>
      </c>
      <c r="E208" s="28">
        <v>0</v>
      </c>
      <c r="F208" s="28">
        <v>16092703.279999999</v>
      </c>
      <c r="G208" s="28">
        <v>0</v>
      </c>
      <c r="H208" s="28">
        <v>245510816.08000001</v>
      </c>
      <c r="I208" s="29">
        <v>0</v>
      </c>
    </row>
    <row r="209" spans="1:9" x14ac:dyDescent="0.25">
      <c r="A209" s="33" t="s">
        <v>5</v>
      </c>
      <c r="B209" s="4" t="s">
        <v>396</v>
      </c>
      <c r="C209" s="3" t="s">
        <v>397</v>
      </c>
      <c r="D209" s="28">
        <v>40357084.710000001</v>
      </c>
      <c r="E209" s="28">
        <v>0</v>
      </c>
      <c r="F209" s="28">
        <v>2408872.7200000002</v>
      </c>
      <c r="G209" s="28">
        <v>0</v>
      </c>
      <c r="H209" s="28">
        <v>42765957.43</v>
      </c>
      <c r="I209" s="29">
        <v>0</v>
      </c>
    </row>
    <row r="210" spans="1:9" x14ac:dyDescent="0.25">
      <c r="A210" s="33" t="s">
        <v>5</v>
      </c>
      <c r="B210" s="4" t="s">
        <v>398</v>
      </c>
      <c r="C210" s="3" t="s">
        <v>399</v>
      </c>
      <c r="D210" s="28">
        <v>5620004.1799999997</v>
      </c>
      <c r="E210" s="28">
        <v>0</v>
      </c>
      <c r="F210" s="28">
        <v>542244.53</v>
      </c>
      <c r="G210" s="28">
        <v>0</v>
      </c>
      <c r="H210" s="28">
        <v>6162248.71</v>
      </c>
      <c r="I210" s="29">
        <v>0</v>
      </c>
    </row>
    <row r="211" spans="1:9" x14ac:dyDescent="0.25">
      <c r="A211" s="33" t="s">
        <v>5</v>
      </c>
      <c r="B211" s="4" t="s">
        <v>400</v>
      </c>
      <c r="C211" s="3" t="s">
        <v>401</v>
      </c>
      <c r="D211" s="28">
        <v>4813653.29</v>
      </c>
      <c r="E211" s="28">
        <v>0</v>
      </c>
      <c r="F211" s="28">
        <v>350072.27</v>
      </c>
      <c r="G211" s="28">
        <v>0</v>
      </c>
      <c r="H211" s="28">
        <v>5163725.5599999996</v>
      </c>
      <c r="I211" s="29">
        <v>0</v>
      </c>
    </row>
    <row r="212" spans="1:9" x14ac:dyDescent="0.25">
      <c r="A212" s="33" t="s">
        <v>5</v>
      </c>
      <c r="B212" s="4" t="s">
        <v>402</v>
      </c>
      <c r="C212" s="3" t="s">
        <v>403</v>
      </c>
      <c r="D212" s="28">
        <v>108033449.48999999</v>
      </c>
      <c r="E212" s="28">
        <v>0</v>
      </c>
      <c r="F212" s="28">
        <v>8147037.9699999997</v>
      </c>
      <c r="G212" s="28">
        <v>0</v>
      </c>
      <c r="H212" s="28">
        <v>116180487.45999999</v>
      </c>
      <c r="I212" s="29">
        <v>0</v>
      </c>
    </row>
    <row r="213" spans="1:9" x14ac:dyDescent="0.25">
      <c r="A213" s="33" t="s">
        <v>5</v>
      </c>
      <c r="B213" s="4" t="s">
        <v>404</v>
      </c>
      <c r="C213" s="3" t="s">
        <v>405</v>
      </c>
      <c r="D213" s="28">
        <v>57224584.420000002</v>
      </c>
      <c r="E213" s="28">
        <v>0</v>
      </c>
      <c r="F213" s="28">
        <v>4269530.03</v>
      </c>
      <c r="G213" s="28">
        <v>0</v>
      </c>
      <c r="H213" s="28">
        <v>61494114.450000003</v>
      </c>
      <c r="I213" s="29">
        <v>0</v>
      </c>
    </row>
    <row r="214" spans="1:9" x14ac:dyDescent="0.25">
      <c r="A214" s="33" t="s">
        <v>5</v>
      </c>
      <c r="B214" s="4" t="s">
        <v>406</v>
      </c>
      <c r="C214" s="3" t="s">
        <v>407</v>
      </c>
      <c r="D214" s="28">
        <v>2438804.7400000002</v>
      </c>
      <c r="E214" s="28">
        <v>0</v>
      </c>
      <c r="F214" s="28">
        <v>10753</v>
      </c>
      <c r="G214" s="28">
        <v>0</v>
      </c>
      <c r="H214" s="28">
        <v>2449557.7400000002</v>
      </c>
      <c r="I214" s="29">
        <v>0</v>
      </c>
    </row>
    <row r="215" spans="1:9" x14ac:dyDescent="0.25">
      <c r="A215" s="33" t="s">
        <v>5</v>
      </c>
      <c r="B215" s="4" t="s">
        <v>408</v>
      </c>
      <c r="C215" s="3" t="s">
        <v>409</v>
      </c>
      <c r="D215" s="28">
        <v>10930531.970000001</v>
      </c>
      <c r="E215" s="28">
        <v>0</v>
      </c>
      <c r="F215" s="28">
        <v>364192.76</v>
      </c>
      <c r="G215" s="28">
        <v>0</v>
      </c>
      <c r="H215" s="28">
        <v>11294724.73</v>
      </c>
      <c r="I215" s="29">
        <v>0</v>
      </c>
    </row>
    <row r="216" spans="1:9" x14ac:dyDescent="0.25">
      <c r="A216" s="33" t="s">
        <v>5</v>
      </c>
      <c r="B216" s="4" t="s">
        <v>410</v>
      </c>
      <c r="C216" s="3" t="s">
        <v>411</v>
      </c>
      <c r="D216" s="28">
        <v>1415271351.1800001</v>
      </c>
      <c r="E216" s="28">
        <v>0</v>
      </c>
      <c r="F216" s="28">
        <v>114106311.52</v>
      </c>
      <c r="G216" s="28">
        <v>0</v>
      </c>
      <c r="H216" s="28">
        <v>1529377662.7</v>
      </c>
      <c r="I216" s="29">
        <v>0</v>
      </c>
    </row>
    <row r="217" spans="1:9" x14ac:dyDescent="0.25">
      <c r="A217" s="33" t="s">
        <v>5</v>
      </c>
      <c r="B217" s="4" t="s">
        <v>412</v>
      </c>
      <c r="C217" s="3" t="s">
        <v>413</v>
      </c>
      <c r="D217" s="28">
        <v>80168244.480000004</v>
      </c>
      <c r="E217" s="28">
        <v>0</v>
      </c>
      <c r="F217" s="28">
        <v>8463686.0999999996</v>
      </c>
      <c r="G217" s="28">
        <v>0</v>
      </c>
      <c r="H217" s="28">
        <v>88631930.579999998</v>
      </c>
      <c r="I217" s="29">
        <v>0</v>
      </c>
    </row>
    <row r="218" spans="1:9" x14ac:dyDescent="0.25">
      <c r="A218" s="33" t="s">
        <v>5</v>
      </c>
      <c r="B218" s="4" t="s">
        <v>414</v>
      </c>
      <c r="C218" s="3" t="s">
        <v>415</v>
      </c>
      <c r="D218" s="28">
        <v>13053753.91</v>
      </c>
      <c r="E218" s="28">
        <v>0</v>
      </c>
      <c r="F218" s="28">
        <v>2027368.07</v>
      </c>
      <c r="G218" s="28">
        <v>0</v>
      </c>
      <c r="H218" s="28">
        <v>15081121.98</v>
      </c>
      <c r="I218" s="29">
        <v>0</v>
      </c>
    </row>
    <row r="219" spans="1:9" x14ac:dyDescent="0.25">
      <c r="A219" s="33" t="s">
        <v>5</v>
      </c>
      <c r="B219" s="4" t="s">
        <v>416</v>
      </c>
      <c r="C219" s="3" t="s">
        <v>417</v>
      </c>
      <c r="D219" s="28">
        <v>1168624911.9100001</v>
      </c>
      <c r="E219" s="28">
        <v>0</v>
      </c>
      <c r="F219" s="28">
        <v>84045647.790000007</v>
      </c>
      <c r="G219" s="28">
        <v>0</v>
      </c>
      <c r="H219" s="28">
        <v>1252670559.7</v>
      </c>
      <c r="I219" s="29">
        <v>0</v>
      </c>
    </row>
    <row r="220" spans="1:9" x14ac:dyDescent="0.25">
      <c r="A220" s="33" t="s">
        <v>5</v>
      </c>
      <c r="B220" s="4" t="s">
        <v>418</v>
      </c>
      <c r="C220" s="3" t="s">
        <v>419</v>
      </c>
      <c r="D220" s="28">
        <v>20310243.670000002</v>
      </c>
      <c r="E220" s="28">
        <v>0</v>
      </c>
      <c r="F220" s="28">
        <v>564274.92000000004</v>
      </c>
      <c r="G220" s="28">
        <v>0</v>
      </c>
      <c r="H220" s="28">
        <v>20874518.59</v>
      </c>
      <c r="I220" s="29">
        <v>0</v>
      </c>
    </row>
    <row r="221" spans="1:9" x14ac:dyDescent="0.25">
      <c r="A221" s="33" t="s">
        <v>5</v>
      </c>
      <c r="B221" s="4" t="s">
        <v>420</v>
      </c>
      <c r="C221" s="3" t="s">
        <v>421</v>
      </c>
      <c r="D221" s="28">
        <v>23839917.16</v>
      </c>
      <c r="E221" s="28">
        <v>0</v>
      </c>
      <c r="F221" s="28">
        <v>5771471.9000000004</v>
      </c>
      <c r="G221" s="28">
        <v>0</v>
      </c>
      <c r="H221" s="28">
        <v>29611389.059999999</v>
      </c>
      <c r="I221" s="29">
        <v>0</v>
      </c>
    </row>
    <row r="222" spans="1:9" x14ac:dyDescent="0.25">
      <c r="A222" s="33" t="s">
        <v>5</v>
      </c>
      <c r="B222" s="4" t="s">
        <v>422</v>
      </c>
      <c r="C222" s="3" t="s">
        <v>423</v>
      </c>
      <c r="D222" s="28">
        <v>8908.7999999999993</v>
      </c>
      <c r="E222" s="28">
        <v>0</v>
      </c>
      <c r="F222" s="28">
        <v>0</v>
      </c>
      <c r="G222" s="28">
        <v>0</v>
      </c>
      <c r="H222" s="28">
        <v>8908.7999999999993</v>
      </c>
      <c r="I222" s="29">
        <v>0</v>
      </c>
    </row>
    <row r="223" spans="1:9" x14ac:dyDescent="0.25">
      <c r="A223" s="33" t="s">
        <v>5</v>
      </c>
      <c r="B223" s="4" t="s">
        <v>424</v>
      </c>
      <c r="C223" s="3" t="s">
        <v>425</v>
      </c>
      <c r="D223" s="28">
        <v>34405577.25</v>
      </c>
      <c r="E223" s="28">
        <v>0</v>
      </c>
      <c r="F223" s="28">
        <v>8700866.8200000003</v>
      </c>
      <c r="G223" s="28">
        <v>0</v>
      </c>
      <c r="H223" s="28">
        <v>43106444.07</v>
      </c>
      <c r="I223" s="29">
        <v>0</v>
      </c>
    </row>
    <row r="224" spans="1:9" x14ac:dyDescent="0.25">
      <c r="A224" s="33" t="s">
        <v>5</v>
      </c>
      <c r="B224" s="4" t="s">
        <v>426</v>
      </c>
      <c r="C224" s="3" t="s">
        <v>427</v>
      </c>
      <c r="D224" s="28">
        <v>14713324</v>
      </c>
      <c r="E224" s="28">
        <v>0</v>
      </c>
      <c r="F224" s="28">
        <v>1914827.81</v>
      </c>
      <c r="G224" s="28">
        <v>0</v>
      </c>
      <c r="H224" s="28">
        <v>16628151.810000001</v>
      </c>
      <c r="I224" s="29">
        <v>0</v>
      </c>
    </row>
    <row r="225" spans="1:9" x14ac:dyDescent="0.25">
      <c r="A225" s="33" t="s">
        <v>5</v>
      </c>
      <c r="B225" s="4" t="s">
        <v>428</v>
      </c>
      <c r="C225" s="3" t="s">
        <v>429</v>
      </c>
      <c r="D225" s="28">
        <v>60146470</v>
      </c>
      <c r="E225" s="28">
        <v>0</v>
      </c>
      <c r="F225" s="28">
        <v>2618168.11</v>
      </c>
      <c r="G225" s="28">
        <v>0</v>
      </c>
      <c r="H225" s="28">
        <v>62764638.109999999</v>
      </c>
      <c r="I225" s="29">
        <v>0</v>
      </c>
    </row>
    <row r="226" spans="1:9" x14ac:dyDescent="0.25">
      <c r="A226" s="33" t="s">
        <v>5</v>
      </c>
      <c r="B226" s="4" t="s">
        <v>430</v>
      </c>
      <c r="C226" s="3" t="s">
        <v>431</v>
      </c>
      <c r="D226" s="28">
        <v>44583013.689999998</v>
      </c>
      <c r="E226" s="28">
        <v>0</v>
      </c>
      <c r="F226" s="28">
        <v>4106368.62</v>
      </c>
      <c r="G226" s="28">
        <v>0</v>
      </c>
      <c r="H226" s="28">
        <v>48689382.310000002</v>
      </c>
      <c r="I226" s="29">
        <v>0</v>
      </c>
    </row>
    <row r="227" spans="1:9" x14ac:dyDescent="0.25">
      <c r="A227" s="33" t="s">
        <v>5</v>
      </c>
      <c r="B227" s="4" t="s">
        <v>432</v>
      </c>
      <c r="C227" s="3" t="s">
        <v>433</v>
      </c>
      <c r="D227" s="28">
        <v>44583013.689999998</v>
      </c>
      <c r="E227" s="28">
        <v>0</v>
      </c>
      <c r="F227" s="28">
        <v>4106368.62</v>
      </c>
      <c r="G227" s="28">
        <v>0</v>
      </c>
      <c r="H227" s="28">
        <v>48689382.310000002</v>
      </c>
      <c r="I227" s="29">
        <v>0</v>
      </c>
    </row>
    <row r="228" spans="1:9" x14ac:dyDescent="0.25">
      <c r="A228" s="33" t="s">
        <v>5</v>
      </c>
      <c r="B228" s="4" t="s">
        <v>434</v>
      </c>
      <c r="C228" s="3" t="s">
        <v>435</v>
      </c>
      <c r="D228" s="28">
        <v>44583013.689999998</v>
      </c>
      <c r="E228" s="28">
        <v>0</v>
      </c>
      <c r="F228" s="28">
        <v>4106368.62</v>
      </c>
      <c r="G228" s="28">
        <v>0</v>
      </c>
      <c r="H228" s="28">
        <v>48689382.310000002</v>
      </c>
      <c r="I228" s="29">
        <v>0</v>
      </c>
    </row>
    <row r="229" spans="1:9" x14ac:dyDescent="0.25">
      <c r="A229" s="33" t="s">
        <v>5</v>
      </c>
      <c r="B229" s="4" t="s">
        <v>723</v>
      </c>
      <c r="C229" s="3" t="s">
        <v>724</v>
      </c>
      <c r="D229" s="28">
        <v>26271883.579999998</v>
      </c>
      <c r="E229" s="28">
        <v>0</v>
      </c>
      <c r="F229" s="28">
        <v>0</v>
      </c>
      <c r="G229" s="28">
        <v>40223999.299999997</v>
      </c>
      <c r="H229" s="28">
        <v>-13952115.720000001</v>
      </c>
      <c r="I229" s="29">
        <v>0</v>
      </c>
    </row>
    <row r="230" spans="1:9" x14ac:dyDescent="0.25">
      <c r="A230" s="33" t="s">
        <v>5</v>
      </c>
      <c r="B230" s="4" t="s">
        <v>725</v>
      </c>
      <c r="C230" s="3" t="s">
        <v>726</v>
      </c>
      <c r="D230" s="28">
        <v>26271883.579999998</v>
      </c>
      <c r="E230" s="28">
        <v>0</v>
      </c>
      <c r="F230" s="28">
        <v>0</v>
      </c>
      <c r="G230" s="28">
        <v>40223999.299999997</v>
      </c>
      <c r="H230" s="28">
        <v>-13952115.720000001</v>
      </c>
      <c r="I230" s="29">
        <v>0</v>
      </c>
    </row>
    <row r="231" spans="1:9" x14ac:dyDescent="0.25">
      <c r="A231" s="33" t="s">
        <v>5</v>
      </c>
      <c r="B231" s="4" t="s">
        <v>727</v>
      </c>
      <c r="C231" s="3" t="s">
        <v>728</v>
      </c>
      <c r="D231" s="28">
        <v>26271883.579999998</v>
      </c>
      <c r="E231" s="28">
        <v>0</v>
      </c>
      <c r="F231" s="28">
        <v>0</v>
      </c>
      <c r="G231" s="28">
        <v>40223999.299999997</v>
      </c>
      <c r="H231" s="28">
        <v>-13952115.720000001</v>
      </c>
      <c r="I231" s="29">
        <v>0</v>
      </c>
    </row>
    <row r="232" spans="1:9" x14ac:dyDescent="0.25">
      <c r="A232" s="33" t="s">
        <v>5</v>
      </c>
      <c r="B232" s="4" t="s">
        <v>436</v>
      </c>
      <c r="C232" s="3" t="s">
        <v>437</v>
      </c>
      <c r="D232" s="28">
        <v>0</v>
      </c>
      <c r="E232" s="28">
        <v>0</v>
      </c>
      <c r="F232" s="28">
        <v>-41798855.799999997</v>
      </c>
      <c r="G232" s="28">
        <v>-41798855.799999997</v>
      </c>
      <c r="H232" s="28">
        <v>0</v>
      </c>
      <c r="I232" s="29">
        <v>0</v>
      </c>
    </row>
    <row r="233" spans="1:9" x14ac:dyDescent="0.25">
      <c r="A233" s="33" t="s">
        <v>5</v>
      </c>
      <c r="B233" s="4" t="s">
        <v>438</v>
      </c>
      <c r="C233" s="3" t="s">
        <v>439</v>
      </c>
      <c r="D233" s="28">
        <v>0</v>
      </c>
      <c r="E233" s="28">
        <v>0</v>
      </c>
      <c r="F233" s="28">
        <v>-41798855.799999997</v>
      </c>
      <c r="G233" s="28">
        <v>-41798855.799999997</v>
      </c>
      <c r="H233" s="28">
        <v>0</v>
      </c>
      <c r="I233" s="29">
        <v>0</v>
      </c>
    </row>
    <row r="234" spans="1:9" x14ac:dyDescent="0.25">
      <c r="A234" s="33" t="s">
        <v>5</v>
      </c>
      <c r="B234" s="4" t="s">
        <v>440</v>
      </c>
      <c r="C234" s="3" t="s">
        <v>441</v>
      </c>
      <c r="D234" s="28">
        <v>553189619.60000002</v>
      </c>
      <c r="E234" s="28">
        <v>0</v>
      </c>
      <c r="F234" s="28">
        <v>-41798855.799999997</v>
      </c>
      <c r="G234" s="28">
        <v>0</v>
      </c>
      <c r="H234" s="28">
        <v>511390763.80000001</v>
      </c>
      <c r="I234" s="29">
        <v>0</v>
      </c>
    </row>
    <row r="235" spans="1:9" x14ac:dyDescent="0.25">
      <c r="A235" s="33" t="s">
        <v>5</v>
      </c>
      <c r="B235" s="4" t="s">
        <v>442</v>
      </c>
      <c r="C235" s="3" t="s">
        <v>443</v>
      </c>
      <c r="D235" s="28">
        <v>240222894.77000001</v>
      </c>
      <c r="E235" s="28">
        <v>0</v>
      </c>
      <c r="F235" s="28">
        <v>-2928815.88</v>
      </c>
      <c r="G235" s="28">
        <v>0</v>
      </c>
      <c r="H235" s="28">
        <v>237294078.88999999</v>
      </c>
      <c r="I235" s="29">
        <v>0</v>
      </c>
    </row>
    <row r="236" spans="1:9" x14ac:dyDescent="0.25">
      <c r="A236" s="33" t="s">
        <v>5</v>
      </c>
      <c r="B236" s="4" t="s">
        <v>729</v>
      </c>
      <c r="C236" s="3" t="s">
        <v>730</v>
      </c>
      <c r="D236" s="28">
        <v>2728539.48</v>
      </c>
      <c r="E236" s="28">
        <v>0</v>
      </c>
      <c r="F236" s="28">
        <v>0</v>
      </c>
      <c r="G236" s="28">
        <v>0</v>
      </c>
      <c r="H236" s="28">
        <v>2728539.48</v>
      </c>
      <c r="I236" s="29">
        <v>0</v>
      </c>
    </row>
    <row r="237" spans="1:9" x14ac:dyDescent="0.25">
      <c r="A237" s="33" t="s">
        <v>5</v>
      </c>
      <c r="B237" s="4" t="s">
        <v>444</v>
      </c>
      <c r="C237" s="3" t="s">
        <v>445</v>
      </c>
      <c r="D237" s="28">
        <v>207567583.25999999</v>
      </c>
      <c r="E237" s="28">
        <v>0</v>
      </c>
      <c r="F237" s="28">
        <v>0</v>
      </c>
      <c r="G237" s="28">
        <v>0</v>
      </c>
      <c r="H237" s="28">
        <v>207567583.25999999</v>
      </c>
      <c r="I237" s="29">
        <v>0</v>
      </c>
    </row>
    <row r="238" spans="1:9" x14ac:dyDescent="0.25">
      <c r="A238" s="33" t="s">
        <v>5</v>
      </c>
      <c r="B238" s="4" t="s">
        <v>446</v>
      </c>
      <c r="C238" s="3" t="s">
        <v>447</v>
      </c>
      <c r="D238" s="28">
        <v>582470.13</v>
      </c>
      <c r="E238" s="28">
        <v>0</v>
      </c>
      <c r="F238" s="28">
        <v>4563.93</v>
      </c>
      <c r="G238" s="28">
        <v>0</v>
      </c>
      <c r="H238" s="28">
        <v>587034.06000000006</v>
      </c>
      <c r="I238" s="29">
        <v>0</v>
      </c>
    </row>
    <row r="239" spans="1:9" x14ac:dyDescent="0.25">
      <c r="A239" s="33" t="s">
        <v>5</v>
      </c>
      <c r="B239" s="4" t="s">
        <v>448</v>
      </c>
      <c r="C239" s="3" t="s">
        <v>449</v>
      </c>
      <c r="D239" s="28">
        <v>2923</v>
      </c>
      <c r="E239" s="28">
        <v>0</v>
      </c>
      <c r="F239" s="28">
        <v>0</v>
      </c>
      <c r="G239" s="28">
        <v>0</v>
      </c>
      <c r="H239" s="28">
        <v>2923</v>
      </c>
      <c r="I239" s="29">
        <v>0</v>
      </c>
    </row>
    <row r="240" spans="1:9" x14ac:dyDescent="0.25">
      <c r="A240" s="33" t="s">
        <v>5</v>
      </c>
      <c r="B240" s="4" t="s">
        <v>450</v>
      </c>
      <c r="C240" s="3" t="s">
        <v>451</v>
      </c>
      <c r="D240" s="28">
        <v>4241733.9000000004</v>
      </c>
      <c r="E240" s="28">
        <v>0</v>
      </c>
      <c r="F240" s="28">
        <v>-737946.37</v>
      </c>
      <c r="G240" s="28">
        <v>0</v>
      </c>
      <c r="H240" s="28">
        <v>3503787.53</v>
      </c>
      <c r="I240" s="29">
        <v>0</v>
      </c>
    </row>
    <row r="241" spans="1:9" x14ac:dyDescent="0.25">
      <c r="A241" s="33" t="s">
        <v>5</v>
      </c>
      <c r="B241" s="4" t="s">
        <v>452</v>
      </c>
      <c r="C241" s="3" t="s">
        <v>453</v>
      </c>
      <c r="D241" s="28">
        <v>3353950.77</v>
      </c>
      <c r="E241" s="28">
        <v>0</v>
      </c>
      <c r="F241" s="28">
        <v>0</v>
      </c>
      <c r="G241" s="28">
        <v>0</v>
      </c>
      <c r="H241" s="28">
        <v>3353950.77</v>
      </c>
      <c r="I241" s="29">
        <v>0</v>
      </c>
    </row>
    <row r="242" spans="1:9" x14ac:dyDescent="0.25">
      <c r="A242" s="33" t="s">
        <v>5</v>
      </c>
      <c r="B242" s="4" t="s">
        <v>454</v>
      </c>
      <c r="C242" s="3" t="s">
        <v>455</v>
      </c>
      <c r="D242" s="28">
        <v>4145226.48</v>
      </c>
      <c r="E242" s="28">
        <v>0</v>
      </c>
      <c r="F242" s="28">
        <v>31724</v>
      </c>
      <c r="G242" s="28">
        <v>0</v>
      </c>
      <c r="H242" s="28">
        <v>4176950.48</v>
      </c>
      <c r="I242" s="29">
        <v>0</v>
      </c>
    </row>
    <row r="243" spans="1:9" x14ac:dyDescent="0.25">
      <c r="A243" s="33" t="s">
        <v>5</v>
      </c>
      <c r="B243" s="4" t="s">
        <v>456</v>
      </c>
      <c r="C243" s="3" t="s">
        <v>457</v>
      </c>
      <c r="D243" s="28">
        <v>4712215.8600000003</v>
      </c>
      <c r="E243" s="28">
        <v>0</v>
      </c>
      <c r="F243" s="28">
        <v>-2239730.75</v>
      </c>
      <c r="G243" s="28">
        <v>0</v>
      </c>
      <c r="H243" s="28">
        <v>2472485.11</v>
      </c>
      <c r="I243" s="29">
        <v>0</v>
      </c>
    </row>
    <row r="244" spans="1:9" x14ac:dyDescent="0.25">
      <c r="A244" s="33" t="s">
        <v>5</v>
      </c>
      <c r="B244" s="4" t="s">
        <v>458</v>
      </c>
      <c r="C244" s="3" t="s">
        <v>459</v>
      </c>
      <c r="D244" s="28">
        <v>3801103.16</v>
      </c>
      <c r="E244" s="28">
        <v>0</v>
      </c>
      <c r="F244" s="28">
        <v>-1210500</v>
      </c>
      <c r="G244" s="28">
        <v>0</v>
      </c>
      <c r="H244" s="28">
        <v>2590603.16</v>
      </c>
      <c r="I244" s="29">
        <v>0</v>
      </c>
    </row>
    <row r="245" spans="1:9" x14ac:dyDescent="0.25">
      <c r="A245" s="33" t="s">
        <v>5</v>
      </c>
      <c r="B245" s="4" t="s">
        <v>460</v>
      </c>
      <c r="C245" s="3" t="s">
        <v>461</v>
      </c>
      <c r="D245" s="28">
        <v>7764727.4400000004</v>
      </c>
      <c r="E245" s="28">
        <v>0</v>
      </c>
      <c r="F245" s="28">
        <v>1223073.31</v>
      </c>
      <c r="G245" s="28">
        <v>0</v>
      </c>
      <c r="H245" s="28">
        <v>8987800.75</v>
      </c>
      <c r="I245" s="29">
        <v>0</v>
      </c>
    </row>
    <row r="246" spans="1:9" x14ac:dyDescent="0.25">
      <c r="A246" s="33" t="s">
        <v>5</v>
      </c>
      <c r="B246" s="4" t="s">
        <v>462</v>
      </c>
      <c r="C246" s="3" t="s">
        <v>463</v>
      </c>
      <c r="D246" s="28">
        <v>1322421.29</v>
      </c>
      <c r="E246" s="28">
        <v>0</v>
      </c>
      <c r="F246" s="28">
        <v>0</v>
      </c>
      <c r="G246" s="28">
        <v>0</v>
      </c>
      <c r="H246" s="28">
        <v>1322421.29</v>
      </c>
      <c r="I246" s="29">
        <v>0</v>
      </c>
    </row>
    <row r="247" spans="1:9" x14ac:dyDescent="0.25">
      <c r="A247" s="33" t="s">
        <v>5</v>
      </c>
      <c r="B247" s="4" t="s">
        <v>464</v>
      </c>
      <c r="C247" s="3" t="s">
        <v>465</v>
      </c>
      <c r="D247" s="28">
        <v>137739266.58000001</v>
      </c>
      <c r="E247" s="28">
        <v>0</v>
      </c>
      <c r="F247" s="28">
        <v>-38886849.32</v>
      </c>
      <c r="G247" s="28">
        <v>0</v>
      </c>
      <c r="H247" s="28">
        <v>98852417.260000005</v>
      </c>
      <c r="I247" s="29">
        <v>0</v>
      </c>
    </row>
    <row r="248" spans="1:9" x14ac:dyDescent="0.25">
      <c r="A248" s="33" t="s">
        <v>5</v>
      </c>
      <c r="B248" s="4" t="s">
        <v>466</v>
      </c>
      <c r="C248" s="3" t="s">
        <v>467</v>
      </c>
      <c r="D248" s="28">
        <v>60004928.539999999</v>
      </c>
      <c r="E248" s="28">
        <v>0</v>
      </c>
      <c r="F248" s="28">
        <v>-15000000</v>
      </c>
      <c r="G248" s="28">
        <v>0</v>
      </c>
      <c r="H248" s="28">
        <v>45004928.539999999</v>
      </c>
      <c r="I248" s="29">
        <v>0</v>
      </c>
    </row>
    <row r="249" spans="1:9" x14ac:dyDescent="0.25">
      <c r="A249" s="33" t="s">
        <v>5</v>
      </c>
      <c r="B249" s="4" t="s">
        <v>731</v>
      </c>
      <c r="C249" s="3" t="s">
        <v>732</v>
      </c>
      <c r="D249" s="28">
        <v>71660547.959999993</v>
      </c>
      <c r="E249" s="28">
        <v>0</v>
      </c>
      <c r="F249" s="28">
        <v>-23886849.32</v>
      </c>
      <c r="G249" s="28">
        <v>0</v>
      </c>
      <c r="H249" s="28">
        <v>47773698.640000001</v>
      </c>
      <c r="I249" s="29">
        <v>0</v>
      </c>
    </row>
    <row r="250" spans="1:9" x14ac:dyDescent="0.25">
      <c r="A250" s="33" t="s">
        <v>5</v>
      </c>
      <c r="B250" s="4" t="s">
        <v>733</v>
      </c>
      <c r="C250" s="3" t="s">
        <v>734</v>
      </c>
      <c r="D250" s="28">
        <v>6073790.0800000001</v>
      </c>
      <c r="E250" s="28">
        <v>0</v>
      </c>
      <c r="F250" s="28">
        <v>0</v>
      </c>
      <c r="G250" s="28">
        <v>0</v>
      </c>
      <c r="H250" s="28">
        <v>6073790.0800000001</v>
      </c>
      <c r="I250" s="29">
        <v>0</v>
      </c>
    </row>
    <row r="251" spans="1:9" x14ac:dyDescent="0.25">
      <c r="A251" s="33" t="s">
        <v>5</v>
      </c>
      <c r="B251" s="4" t="s">
        <v>468</v>
      </c>
      <c r="C251" s="3" t="s">
        <v>469</v>
      </c>
      <c r="D251" s="28">
        <v>175227458.25</v>
      </c>
      <c r="E251" s="28">
        <v>0</v>
      </c>
      <c r="F251" s="28">
        <v>16809.400000000001</v>
      </c>
      <c r="G251" s="28">
        <v>0</v>
      </c>
      <c r="H251" s="28">
        <v>175244267.65000001</v>
      </c>
      <c r="I251" s="29">
        <v>0</v>
      </c>
    </row>
    <row r="252" spans="1:9" x14ac:dyDescent="0.25">
      <c r="A252" s="33" t="s">
        <v>5</v>
      </c>
      <c r="B252" s="4" t="s">
        <v>470</v>
      </c>
      <c r="C252" s="3" t="s">
        <v>471</v>
      </c>
      <c r="D252" s="28">
        <v>232170.03</v>
      </c>
      <c r="E252" s="28">
        <v>0</v>
      </c>
      <c r="F252" s="28">
        <v>0</v>
      </c>
      <c r="G252" s="28">
        <v>0</v>
      </c>
      <c r="H252" s="28">
        <v>232170.03</v>
      </c>
      <c r="I252" s="29">
        <v>0</v>
      </c>
    </row>
    <row r="253" spans="1:9" x14ac:dyDescent="0.25">
      <c r="A253" s="33" t="s">
        <v>5</v>
      </c>
      <c r="B253" s="4" t="s">
        <v>472</v>
      </c>
      <c r="C253" s="3" t="s">
        <v>473</v>
      </c>
      <c r="D253" s="28">
        <v>4563.93</v>
      </c>
      <c r="E253" s="28">
        <v>0</v>
      </c>
      <c r="F253" s="28">
        <v>-4563.93</v>
      </c>
      <c r="G253" s="28">
        <v>0</v>
      </c>
      <c r="H253" s="28">
        <v>0</v>
      </c>
      <c r="I253" s="29">
        <v>0</v>
      </c>
    </row>
    <row r="254" spans="1:9" x14ac:dyDescent="0.25">
      <c r="A254" s="33" t="s">
        <v>5</v>
      </c>
      <c r="B254" s="4" t="s">
        <v>474</v>
      </c>
      <c r="C254" s="3" t="s">
        <v>475</v>
      </c>
      <c r="D254" s="28">
        <v>59742.97</v>
      </c>
      <c r="E254" s="28">
        <v>0</v>
      </c>
      <c r="F254" s="28">
        <v>0</v>
      </c>
      <c r="G254" s="28">
        <v>0</v>
      </c>
      <c r="H254" s="28">
        <v>59742.97</v>
      </c>
      <c r="I254" s="29">
        <v>0</v>
      </c>
    </row>
    <row r="255" spans="1:9" x14ac:dyDescent="0.25">
      <c r="A255" s="33" t="s">
        <v>5</v>
      </c>
      <c r="B255" s="4" t="s">
        <v>476</v>
      </c>
      <c r="C255" s="3" t="s">
        <v>477</v>
      </c>
      <c r="D255" s="28">
        <v>760595.46</v>
      </c>
      <c r="E255" s="28">
        <v>0</v>
      </c>
      <c r="F255" s="28">
        <v>0</v>
      </c>
      <c r="G255" s="28">
        <v>0</v>
      </c>
      <c r="H255" s="28">
        <v>760595.46</v>
      </c>
      <c r="I255" s="29">
        <v>0</v>
      </c>
    </row>
    <row r="256" spans="1:9" x14ac:dyDescent="0.25">
      <c r="A256" s="33" t="s">
        <v>5</v>
      </c>
      <c r="B256" s="4" t="s">
        <v>478</v>
      </c>
      <c r="C256" s="3" t="s">
        <v>479</v>
      </c>
      <c r="D256" s="28">
        <v>1215587.22</v>
      </c>
      <c r="E256" s="28">
        <v>0</v>
      </c>
      <c r="F256" s="28">
        <v>0</v>
      </c>
      <c r="G256" s="28">
        <v>0</v>
      </c>
      <c r="H256" s="28">
        <v>1215587.22</v>
      </c>
      <c r="I256" s="29">
        <v>0</v>
      </c>
    </row>
    <row r="257" spans="1:9" x14ac:dyDescent="0.25">
      <c r="A257" s="33" t="s">
        <v>5</v>
      </c>
      <c r="B257" s="4" t="s">
        <v>480</v>
      </c>
      <c r="C257" s="3" t="s">
        <v>481</v>
      </c>
      <c r="D257" s="28">
        <v>3288390.28</v>
      </c>
      <c r="E257" s="28">
        <v>0</v>
      </c>
      <c r="F257" s="28">
        <v>21373.33</v>
      </c>
      <c r="G257" s="28">
        <v>0</v>
      </c>
      <c r="H257" s="28">
        <v>3309763.61</v>
      </c>
      <c r="I257" s="29">
        <v>0</v>
      </c>
    </row>
    <row r="258" spans="1:9" x14ac:dyDescent="0.25">
      <c r="A258" s="33" t="s">
        <v>5</v>
      </c>
      <c r="B258" s="4" t="s">
        <v>482</v>
      </c>
      <c r="C258" s="3" t="s">
        <v>483</v>
      </c>
      <c r="D258" s="28">
        <v>147434350.33000001</v>
      </c>
      <c r="E258" s="28">
        <v>0</v>
      </c>
      <c r="F258" s="28">
        <v>0</v>
      </c>
      <c r="G258" s="28">
        <v>0</v>
      </c>
      <c r="H258" s="28">
        <v>147434350.33000001</v>
      </c>
      <c r="I258" s="29">
        <v>0</v>
      </c>
    </row>
    <row r="259" spans="1:9" x14ac:dyDescent="0.25">
      <c r="A259" s="33" t="s">
        <v>5</v>
      </c>
      <c r="B259" s="4" t="s">
        <v>484</v>
      </c>
      <c r="C259" s="3" t="s">
        <v>485</v>
      </c>
      <c r="D259" s="28">
        <v>5789101.5599999996</v>
      </c>
      <c r="E259" s="28">
        <v>0</v>
      </c>
      <c r="F259" s="28">
        <v>0</v>
      </c>
      <c r="G259" s="28">
        <v>0</v>
      </c>
      <c r="H259" s="28">
        <v>5789101.5599999996</v>
      </c>
      <c r="I259" s="29">
        <v>0</v>
      </c>
    </row>
    <row r="260" spans="1:9" x14ac:dyDescent="0.25">
      <c r="A260" s="33" t="s">
        <v>5</v>
      </c>
      <c r="B260" s="4" t="s">
        <v>486</v>
      </c>
      <c r="C260" s="3" t="s">
        <v>487</v>
      </c>
      <c r="D260" s="28">
        <v>19993.2</v>
      </c>
      <c r="E260" s="28">
        <v>0</v>
      </c>
      <c r="F260" s="28">
        <v>0</v>
      </c>
      <c r="G260" s="28">
        <v>0</v>
      </c>
      <c r="H260" s="28">
        <v>19993.2</v>
      </c>
      <c r="I260" s="29">
        <v>0</v>
      </c>
    </row>
    <row r="261" spans="1:9" x14ac:dyDescent="0.25">
      <c r="A261" s="33" t="s">
        <v>5</v>
      </c>
      <c r="B261" s="4" t="s">
        <v>488</v>
      </c>
      <c r="C261" s="3" t="s">
        <v>489</v>
      </c>
      <c r="D261" s="28">
        <v>4846012.2699999996</v>
      </c>
      <c r="E261" s="28">
        <v>0</v>
      </c>
      <c r="F261" s="28">
        <v>0</v>
      </c>
      <c r="G261" s="28">
        <v>0</v>
      </c>
      <c r="H261" s="28">
        <v>4846012.2699999996</v>
      </c>
      <c r="I261" s="29">
        <v>0</v>
      </c>
    </row>
    <row r="262" spans="1:9" x14ac:dyDescent="0.25">
      <c r="A262" s="33" t="s">
        <v>5</v>
      </c>
      <c r="B262" s="4" t="s">
        <v>490</v>
      </c>
      <c r="C262" s="3" t="s">
        <v>491</v>
      </c>
      <c r="D262" s="28">
        <v>6809627.7599999998</v>
      </c>
      <c r="E262" s="28">
        <v>0</v>
      </c>
      <c r="F262" s="28">
        <v>0</v>
      </c>
      <c r="G262" s="28">
        <v>0</v>
      </c>
      <c r="H262" s="28">
        <v>6809627.7599999998</v>
      </c>
      <c r="I262" s="29">
        <v>0</v>
      </c>
    </row>
    <row r="263" spans="1:9" x14ac:dyDescent="0.25">
      <c r="A263" s="33" t="s">
        <v>5</v>
      </c>
      <c r="B263" s="4" t="s">
        <v>492</v>
      </c>
      <c r="C263" s="3" t="s">
        <v>493</v>
      </c>
      <c r="D263" s="28">
        <v>4767323.24</v>
      </c>
      <c r="E263" s="28">
        <v>0</v>
      </c>
      <c r="F263" s="28">
        <v>0</v>
      </c>
      <c r="G263" s="28">
        <v>0</v>
      </c>
      <c r="H263" s="28">
        <v>4767323.24</v>
      </c>
      <c r="I263" s="29">
        <v>0</v>
      </c>
    </row>
    <row r="264" spans="1:9" x14ac:dyDescent="0.25">
      <c r="A264" s="33" t="s">
        <v>104</v>
      </c>
      <c r="B264" s="4" t="s">
        <v>494</v>
      </c>
      <c r="C264" s="3" t="s">
        <v>495</v>
      </c>
      <c r="D264" s="28">
        <v>0</v>
      </c>
      <c r="E264" s="28">
        <v>553189619.60000002</v>
      </c>
      <c r="F264" s="28">
        <v>0</v>
      </c>
      <c r="G264" s="28">
        <v>-41798855.799999997</v>
      </c>
      <c r="H264" s="28">
        <v>0</v>
      </c>
      <c r="I264" s="29">
        <v>511390763.80000001</v>
      </c>
    </row>
    <row r="265" spans="1:9" x14ac:dyDescent="0.25">
      <c r="A265" s="33" t="s">
        <v>104</v>
      </c>
      <c r="B265" s="4" t="s">
        <v>496</v>
      </c>
      <c r="C265" s="3" t="s">
        <v>443</v>
      </c>
      <c r="D265" s="28">
        <v>0</v>
      </c>
      <c r="E265" s="28">
        <v>240222894.77000001</v>
      </c>
      <c r="F265" s="28">
        <v>0</v>
      </c>
      <c r="G265" s="28">
        <v>-2928815.88</v>
      </c>
      <c r="H265" s="28">
        <v>0</v>
      </c>
      <c r="I265" s="29">
        <v>237294078.88999999</v>
      </c>
    </row>
    <row r="266" spans="1:9" x14ac:dyDescent="0.25">
      <c r="A266" s="33" t="s">
        <v>104</v>
      </c>
      <c r="B266" s="4" t="s">
        <v>735</v>
      </c>
      <c r="C266" s="3" t="s">
        <v>730</v>
      </c>
      <c r="D266" s="28">
        <v>0</v>
      </c>
      <c r="E266" s="28">
        <v>2728539.48</v>
      </c>
      <c r="F266" s="28">
        <v>0</v>
      </c>
      <c r="G266" s="28">
        <v>0</v>
      </c>
      <c r="H266" s="28">
        <v>0</v>
      </c>
      <c r="I266" s="29">
        <v>2728539.48</v>
      </c>
    </row>
    <row r="267" spans="1:9" x14ac:dyDescent="0.25">
      <c r="A267" s="33" t="s">
        <v>104</v>
      </c>
      <c r="B267" s="4" t="s">
        <v>497</v>
      </c>
      <c r="C267" s="3" t="s">
        <v>445</v>
      </c>
      <c r="D267" s="28">
        <v>0</v>
      </c>
      <c r="E267" s="28">
        <v>207567583.25999999</v>
      </c>
      <c r="F267" s="28">
        <v>0</v>
      </c>
      <c r="G267" s="28">
        <v>0</v>
      </c>
      <c r="H267" s="28">
        <v>0</v>
      </c>
      <c r="I267" s="29">
        <v>207567583.25999999</v>
      </c>
    </row>
    <row r="268" spans="1:9" x14ac:dyDescent="0.25">
      <c r="A268" s="33" t="s">
        <v>104</v>
      </c>
      <c r="B268" s="4" t="s">
        <v>498</v>
      </c>
      <c r="C268" s="3" t="s">
        <v>447</v>
      </c>
      <c r="D268" s="28">
        <v>0</v>
      </c>
      <c r="E268" s="28">
        <v>582470.13</v>
      </c>
      <c r="F268" s="28">
        <v>0</v>
      </c>
      <c r="G268" s="28">
        <v>4563.93</v>
      </c>
      <c r="H268" s="28">
        <v>0</v>
      </c>
      <c r="I268" s="29">
        <v>587034.06000000006</v>
      </c>
    </row>
    <row r="269" spans="1:9" x14ac:dyDescent="0.25">
      <c r="A269" s="33" t="s">
        <v>104</v>
      </c>
      <c r="B269" s="4" t="s">
        <v>499</v>
      </c>
      <c r="C269" s="3" t="s">
        <v>449</v>
      </c>
      <c r="D269" s="28">
        <v>0</v>
      </c>
      <c r="E269" s="28">
        <v>2923</v>
      </c>
      <c r="F269" s="28">
        <v>0</v>
      </c>
      <c r="G269" s="28">
        <v>0</v>
      </c>
      <c r="H269" s="28">
        <v>0</v>
      </c>
      <c r="I269" s="29">
        <v>2923</v>
      </c>
    </row>
    <row r="270" spans="1:9" x14ac:dyDescent="0.25">
      <c r="A270" s="33" t="s">
        <v>104</v>
      </c>
      <c r="B270" s="4" t="s">
        <v>500</v>
      </c>
      <c r="C270" s="3" t="s">
        <v>451</v>
      </c>
      <c r="D270" s="28">
        <v>0</v>
      </c>
      <c r="E270" s="28">
        <v>4241733.9000000004</v>
      </c>
      <c r="F270" s="28">
        <v>0</v>
      </c>
      <c r="G270" s="28">
        <v>-737946.37</v>
      </c>
      <c r="H270" s="28">
        <v>0</v>
      </c>
      <c r="I270" s="29">
        <v>3503787.53</v>
      </c>
    </row>
    <row r="271" spans="1:9" x14ac:dyDescent="0.25">
      <c r="A271" s="33" t="s">
        <v>104</v>
      </c>
      <c r="B271" s="4" t="s">
        <v>501</v>
      </c>
      <c r="C271" s="3" t="s">
        <v>453</v>
      </c>
      <c r="D271" s="28">
        <v>0</v>
      </c>
      <c r="E271" s="28">
        <v>3353950.77</v>
      </c>
      <c r="F271" s="28">
        <v>0</v>
      </c>
      <c r="G271" s="28">
        <v>0</v>
      </c>
      <c r="H271" s="28">
        <v>0</v>
      </c>
      <c r="I271" s="29">
        <v>3353950.77</v>
      </c>
    </row>
    <row r="272" spans="1:9" x14ac:dyDescent="0.25">
      <c r="A272" s="33" t="s">
        <v>104</v>
      </c>
      <c r="B272" s="4" t="s">
        <v>502</v>
      </c>
      <c r="C272" s="3" t="s">
        <v>455</v>
      </c>
      <c r="D272" s="28">
        <v>0</v>
      </c>
      <c r="E272" s="28">
        <v>4145226.48</v>
      </c>
      <c r="F272" s="28">
        <v>0</v>
      </c>
      <c r="G272" s="28">
        <v>31724</v>
      </c>
      <c r="H272" s="28">
        <v>0</v>
      </c>
      <c r="I272" s="29">
        <v>4176950.48</v>
      </c>
    </row>
    <row r="273" spans="1:9" x14ac:dyDescent="0.25">
      <c r="A273" s="33" t="s">
        <v>104</v>
      </c>
      <c r="B273" s="4" t="s">
        <v>503</v>
      </c>
      <c r="C273" s="3" t="s">
        <v>457</v>
      </c>
      <c r="D273" s="28">
        <v>0</v>
      </c>
      <c r="E273" s="28">
        <v>4712215.8600000003</v>
      </c>
      <c r="F273" s="28">
        <v>0</v>
      </c>
      <c r="G273" s="28">
        <v>-2239730.75</v>
      </c>
      <c r="H273" s="28">
        <v>0</v>
      </c>
      <c r="I273" s="29">
        <v>2472485.11</v>
      </c>
    </row>
    <row r="274" spans="1:9" x14ac:dyDescent="0.25">
      <c r="A274" s="33" t="s">
        <v>104</v>
      </c>
      <c r="B274" s="4" t="s">
        <v>504</v>
      </c>
      <c r="C274" s="3" t="s">
        <v>459</v>
      </c>
      <c r="D274" s="28">
        <v>0</v>
      </c>
      <c r="E274" s="28">
        <v>3801103.16</v>
      </c>
      <c r="F274" s="28">
        <v>0</v>
      </c>
      <c r="G274" s="28">
        <v>-1210500</v>
      </c>
      <c r="H274" s="28">
        <v>0</v>
      </c>
      <c r="I274" s="29">
        <v>2590603.16</v>
      </c>
    </row>
    <row r="275" spans="1:9" x14ac:dyDescent="0.25">
      <c r="A275" s="33" t="s">
        <v>104</v>
      </c>
      <c r="B275" s="4" t="s">
        <v>505</v>
      </c>
      <c r="C275" s="3" t="s">
        <v>461</v>
      </c>
      <c r="D275" s="28">
        <v>0</v>
      </c>
      <c r="E275" s="28">
        <v>7764727.4400000004</v>
      </c>
      <c r="F275" s="28">
        <v>0</v>
      </c>
      <c r="G275" s="28">
        <v>1223073.31</v>
      </c>
      <c r="H275" s="28">
        <v>0</v>
      </c>
      <c r="I275" s="29">
        <v>8987800.75</v>
      </c>
    </row>
    <row r="276" spans="1:9" x14ac:dyDescent="0.25">
      <c r="A276" s="33" t="s">
        <v>104</v>
      </c>
      <c r="B276" s="4" t="s">
        <v>506</v>
      </c>
      <c r="C276" s="3" t="s">
        <v>463</v>
      </c>
      <c r="D276" s="28">
        <v>0</v>
      </c>
      <c r="E276" s="28">
        <v>1322421.29</v>
      </c>
      <c r="F276" s="28">
        <v>0</v>
      </c>
      <c r="G276" s="28">
        <v>0</v>
      </c>
      <c r="H276" s="28">
        <v>0</v>
      </c>
      <c r="I276" s="29">
        <v>1322421.29</v>
      </c>
    </row>
    <row r="277" spans="1:9" x14ac:dyDescent="0.25">
      <c r="A277" s="33" t="s">
        <v>104</v>
      </c>
      <c r="B277" s="4" t="s">
        <v>507</v>
      </c>
      <c r="C277" s="3" t="s">
        <v>465</v>
      </c>
      <c r="D277" s="28">
        <v>0</v>
      </c>
      <c r="E277" s="28">
        <v>134921129.97999999</v>
      </c>
      <c r="F277" s="28">
        <v>0</v>
      </c>
      <c r="G277" s="28">
        <v>-38886849.32</v>
      </c>
      <c r="H277" s="28">
        <v>0</v>
      </c>
      <c r="I277" s="29">
        <v>96034280.659999996</v>
      </c>
    </row>
    <row r="278" spans="1:9" x14ac:dyDescent="0.25">
      <c r="A278" s="33" t="s">
        <v>104</v>
      </c>
      <c r="B278" s="4" t="s">
        <v>508</v>
      </c>
      <c r="C278" s="3" t="s">
        <v>467</v>
      </c>
      <c r="D278" s="28">
        <v>0</v>
      </c>
      <c r="E278" s="28">
        <v>57186791.939999998</v>
      </c>
      <c r="F278" s="28">
        <v>0</v>
      </c>
      <c r="G278" s="28">
        <v>-15000000</v>
      </c>
      <c r="H278" s="28">
        <v>0</v>
      </c>
      <c r="I278" s="29">
        <v>42186791.939999998</v>
      </c>
    </row>
    <row r="279" spans="1:9" x14ac:dyDescent="0.25">
      <c r="A279" s="33" t="s">
        <v>104</v>
      </c>
      <c r="B279" s="4" t="s">
        <v>736</v>
      </c>
      <c r="C279" s="3" t="s">
        <v>737</v>
      </c>
      <c r="D279" s="28">
        <v>0</v>
      </c>
      <c r="E279" s="28">
        <v>71660547.959999993</v>
      </c>
      <c r="F279" s="28">
        <v>0</v>
      </c>
      <c r="G279" s="28">
        <v>-23886849.32</v>
      </c>
      <c r="H279" s="28">
        <v>0</v>
      </c>
      <c r="I279" s="29">
        <v>47773698.640000001</v>
      </c>
    </row>
    <row r="280" spans="1:9" x14ac:dyDescent="0.25">
      <c r="A280" s="33" t="s">
        <v>104</v>
      </c>
      <c r="B280" s="4" t="s">
        <v>738</v>
      </c>
      <c r="C280" s="3" t="s">
        <v>739</v>
      </c>
      <c r="D280" s="28">
        <v>0</v>
      </c>
      <c r="E280" s="28">
        <v>6073790.0800000001</v>
      </c>
      <c r="F280" s="28">
        <v>0</v>
      </c>
      <c r="G280" s="28">
        <v>0</v>
      </c>
      <c r="H280" s="28">
        <v>0</v>
      </c>
      <c r="I280" s="29">
        <v>6073790.0800000001</v>
      </c>
    </row>
    <row r="281" spans="1:9" x14ac:dyDescent="0.25">
      <c r="A281" s="33" t="s">
        <v>104</v>
      </c>
      <c r="B281" s="4" t="s">
        <v>509</v>
      </c>
      <c r="C281" s="3" t="s">
        <v>469</v>
      </c>
      <c r="D281" s="28">
        <v>0</v>
      </c>
      <c r="E281" s="28">
        <v>178045594.84999999</v>
      </c>
      <c r="F281" s="28">
        <v>0</v>
      </c>
      <c r="G281" s="28">
        <v>16809.400000000001</v>
      </c>
      <c r="H281" s="28">
        <v>0</v>
      </c>
      <c r="I281" s="29">
        <v>178062404.25</v>
      </c>
    </row>
    <row r="282" spans="1:9" x14ac:dyDescent="0.25">
      <c r="A282" s="33" t="s">
        <v>104</v>
      </c>
      <c r="B282" s="4" t="s">
        <v>510</v>
      </c>
      <c r="C282" s="3" t="s">
        <v>471</v>
      </c>
      <c r="D282" s="28">
        <v>0</v>
      </c>
      <c r="E282" s="28">
        <v>232170.03</v>
      </c>
      <c r="F282" s="28">
        <v>0</v>
      </c>
      <c r="G282" s="28">
        <v>0</v>
      </c>
      <c r="H282" s="28">
        <v>0</v>
      </c>
      <c r="I282" s="29">
        <v>232170.03</v>
      </c>
    </row>
    <row r="283" spans="1:9" x14ac:dyDescent="0.25">
      <c r="A283" s="33" t="s">
        <v>104</v>
      </c>
      <c r="B283" s="4" t="s">
        <v>511</v>
      </c>
      <c r="C283" s="3" t="s">
        <v>473</v>
      </c>
      <c r="D283" s="28">
        <v>0</v>
      </c>
      <c r="E283" s="28">
        <v>4563.93</v>
      </c>
      <c r="F283" s="28">
        <v>0</v>
      </c>
      <c r="G283" s="28">
        <v>-4563.93</v>
      </c>
      <c r="H283" s="28">
        <v>0</v>
      </c>
      <c r="I283" s="29">
        <v>0</v>
      </c>
    </row>
    <row r="284" spans="1:9" x14ac:dyDescent="0.25">
      <c r="A284" s="33" t="s">
        <v>104</v>
      </c>
      <c r="B284" s="4" t="s">
        <v>512</v>
      </c>
      <c r="C284" s="3" t="s">
        <v>475</v>
      </c>
      <c r="D284" s="28">
        <v>0</v>
      </c>
      <c r="E284" s="28">
        <v>756885.37</v>
      </c>
      <c r="F284" s="28">
        <v>0</v>
      </c>
      <c r="G284" s="28">
        <v>0</v>
      </c>
      <c r="H284" s="28">
        <v>0</v>
      </c>
      <c r="I284" s="29">
        <v>756885.37</v>
      </c>
    </row>
    <row r="285" spans="1:9" x14ac:dyDescent="0.25">
      <c r="A285" s="33" t="s">
        <v>104</v>
      </c>
      <c r="B285" s="4" t="s">
        <v>513</v>
      </c>
      <c r="C285" s="3" t="s">
        <v>477</v>
      </c>
      <c r="D285" s="28">
        <v>0</v>
      </c>
      <c r="E285" s="28">
        <v>63453.06</v>
      </c>
      <c r="F285" s="28">
        <v>0</v>
      </c>
      <c r="G285" s="28">
        <v>0</v>
      </c>
      <c r="H285" s="28">
        <v>0</v>
      </c>
      <c r="I285" s="29">
        <v>63453.06</v>
      </c>
    </row>
    <row r="286" spans="1:9" x14ac:dyDescent="0.25">
      <c r="A286" s="33" t="s">
        <v>104</v>
      </c>
      <c r="B286" s="4" t="s">
        <v>514</v>
      </c>
      <c r="C286" s="3" t="s">
        <v>479</v>
      </c>
      <c r="D286" s="28">
        <v>0</v>
      </c>
      <c r="E286" s="28">
        <v>1215587.22</v>
      </c>
      <c r="F286" s="28">
        <v>0</v>
      </c>
      <c r="G286" s="28">
        <v>0</v>
      </c>
      <c r="H286" s="28">
        <v>0</v>
      </c>
      <c r="I286" s="29">
        <v>1215587.22</v>
      </c>
    </row>
    <row r="287" spans="1:9" x14ac:dyDescent="0.25">
      <c r="A287" s="33" t="s">
        <v>104</v>
      </c>
      <c r="B287" s="4" t="s">
        <v>515</v>
      </c>
      <c r="C287" s="3" t="s">
        <v>481</v>
      </c>
      <c r="D287" s="28">
        <v>0</v>
      </c>
      <c r="E287" s="28">
        <v>3288390.28</v>
      </c>
      <c r="F287" s="28">
        <v>0</v>
      </c>
      <c r="G287" s="28">
        <v>21373.33</v>
      </c>
      <c r="H287" s="28">
        <v>0</v>
      </c>
      <c r="I287" s="29">
        <v>3309763.61</v>
      </c>
    </row>
    <row r="288" spans="1:9" x14ac:dyDescent="0.25">
      <c r="A288" s="33" t="s">
        <v>104</v>
      </c>
      <c r="B288" s="4" t="s">
        <v>516</v>
      </c>
      <c r="C288" s="3" t="s">
        <v>483</v>
      </c>
      <c r="D288" s="28">
        <v>0</v>
      </c>
      <c r="E288" s="28">
        <v>150252486.93000001</v>
      </c>
      <c r="F288" s="28">
        <v>0</v>
      </c>
      <c r="G288" s="28">
        <v>0</v>
      </c>
      <c r="H288" s="28">
        <v>0</v>
      </c>
      <c r="I288" s="29">
        <v>150252486.93000001</v>
      </c>
    </row>
    <row r="289" spans="1:9" x14ac:dyDescent="0.25">
      <c r="A289" s="33" t="s">
        <v>104</v>
      </c>
      <c r="B289" s="4" t="s">
        <v>517</v>
      </c>
      <c r="C289" s="3" t="s">
        <v>485</v>
      </c>
      <c r="D289" s="28">
        <v>0</v>
      </c>
      <c r="E289" s="28">
        <v>5789101.5599999996</v>
      </c>
      <c r="F289" s="28">
        <v>0</v>
      </c>
      <c r="G289" s="28">
        <v>0</v>
      </c>
      <c r="H289" s="28">
        <v>0</v>
      </c>
      <c r="I289" s="29">
        <v>5789101.5599999996</v>
      </c>
    </row>
    <row r="290" spans="1:9" x14ac:dyDescent="0.25">
      <c r="A290" s="33" t="s">
        <v>104</v>
      </c>
      <c r="B290" s="4" t="s">
        <v>518</v>
      </c>
      <c r="C290" s="3" t="s">
        <v>487</v>
      </c>
      <c r="D290" s="28">
        <v>0</v>
      </c>
      <c r="E290" s="28">
        <v>19993.2</v>
      </c>
      <c r="F290" s="28">
        <v>0</v>
      </c>
      <c r="G290" s="28">
        <v>0</v>
      </c>
      <c r="H290" s="28">
        <v>0</v>
      </c>
      <c r="I290" s="29">
        <v>19993.2</v>
      </c>
    </row>
    <row r="291" spans="1:9" x14ac:dyDescent="0.25">
      <c r="A291" s="33" t="s">
        <v>104</v>
      </c>
      <c r="B291" s="4" t="s">
        <v>519</v>
      </c>
      <c r="C291" s="3" t="s">
        <v>489</v>
      </c>
      <c r="D291" s="28">
        <v>0</v>
      </c>
      <c r="E291" s="28">
        <v>4846012.2699999996</v>
      </c>
      <c r="F291" s="28">
        <v>0</v>
      </c>
      <c r="G291" s="28">
        <v>0</v>
      </c>
      <c r="H291" s="28">
        <v>0</v>
      </c>
      <c r="I291" s="29">
        <v>4846012.2699999996</v>
      </c>
    </row>
    <row r="292" spans="1:9" x14ac:dyDescent="0.25">
      <c r="A292" s="33" t="s">
        <v>104</v>
      </c>
      <c r="B292" s="4" t="s">
        <v>520</v>
      </c>
      <c r="C292" s="3" t="s">
        <v>491</v>
      </c>
      <c r="D292" s="28">
        <v>0</v>
      </c>
      <c r="E292" s="28">
        <v>6809627.7599999998</v>
      </c>
      <c r="F292" s="28">
        <v>0</v>
      </c>
      <c r="G292" s="28">
        <v>0</v>
      </c>
      <c r="H292" s="28">
        <v>0</v>
      </c>
      <c r="I292" s="29">
        <v>6809627.7599999998</v>
      </c>
    </row>
    <row r="293" spans="1:9" x14ac:dyDescent="0.25">
      <c r="A293" s="33" t="s">
        <v>104</v>
      </c>
      <c r="B293" s="4" t="s">
        <v>521</v>
      </c>
      <c r="C293" s="3" t="s">
        <v>469</v>
      </c>
      <c r="D293" s="28">
        <v>0</v>
      </c>
      <c r="E293" s="28">
        <v>4767323.24</v>
      </c>
      <c r="F293" s="28">
        <v>0</v>
      </c>
      <c r="G293" s="28">
        <v>0</v>
      </c>
      <c r="H293" s="28">
        <v>0</v>
      </c>
      <c r="I293" s="29">
        <v>4767323.24</v>
      </c>
    </row>
    <row r="294" spans="1:9" x14ac:dyDescent="0.25">
      <c r="A294" s="33" t="s">
        <v>5</v>
      </c>
      <c r="B294" s="4" t="s">
        <v>522</v>
      </c>
      <c r="C294" s="3" t="s">
        <v>523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9">
        <v>0</v>
      </c>
    </row>
    <row r="295" spans="1:9" x14ac:dyDescent="0.25">
      <c r="A295" s="33" t="s">
        <v>5</v>
      </c>
      <c r="B295" s="4" t="s">
        <v>524</v>
      </c>
      <c r="C295" s="3" t="s">
        <v>525</v>
      </c>
      <c r="D295" s="28">
        <v>11601789.220000001</v>
      </c>
      <c r="E295" s="28">
        <v>0</v>
      </c>
      <c r="F295" s="28">
        <v>0</v>
      </c>
      <c r="G295" s="28">
        <v>0</v>
      </c>
      <c r="H295" s="28">
        <v>11601789.220000001</v>
      </c>
      <c r="I295" s="29">
        <v>0</v>
      </c>
    </row>
    <row r="296" spans="1:9" x14ac:dyDescent="0.25">
      <c r="A296" s="33" t="s">
        <v>5</v>
      </c>
      <c r="B296" s="4" t="s">
        <v>526</v>
      </c>
      <c r="C296" s="3" t="s">
        <v>527</v>
      </c>
      <c r="D296" s="28">
        <v>11601789.220000001</v>
      </c>
      <c r="E296" s="28">
        <v>0</v>
      </c>
      <c r="F296" s="28">
        <v>0</v>
      </c>
      <c r="G296" s="28">
        <v>0</v>
      </c>
      <c r="H296" s="28">
        <v>11601789.220000001</v>
      </c>
      <c r="I296" s="29">
        <v>0</v>
      </c>
    </row>
    <row r="297" spans="1:9" x14ac:dyDescent="0.25">
      <c r="A297" s="33" t="s">
        <v>104</v>
      </c>
      <c r="B297" s="4" t="s">
        <v>528</v>
      </c>
      <c r="C297" s="3" t="s">
        <v>529</v>
      </c>
      <c r="D297" s="28">
        <v>0</v>
      </c>
      <c r="E297" s="28">
        <v>11601789.220000001</v>
      </c>
      <c r="F297" s="28">
        <v>0</v>
      </c>
      <c r="G297" s="28">
        <v>0</v>
      </c>
      <c r="H297" s="28">
        <v>0</v>
      </c>
      <c r="I297" s="29">
        <v>11601789.220000001</v>
      </c>
    </row>
    <row r="298" spans="1:9" x14ac:dyDescent="0.25">
      <c r="A298" s="33" t="s">
        <v>104</v>
      </c>
      <c r="B298" s="4" t="s">
        <v>530</v>
      </c>
      <c r="C298" s="3" t="s">
        <v>527</v>
      </c>
      <c r="D298" s="28">
        <v>0</v>
      </c>
      <c r="E298" s="28">
        <v>11601789.220000001</v>
      </c>
      <c r="F298" s="28">
        <v>0</v>
      </c>
      <c r="G298" s="28">
        <v>0</v>
      </c>
      <c r="H298" s="28">
        <v>0</v>
      </c>
      <c r="I298" s="29">
        <v>11601789.220000001</v>
      </c>
    </row>
    <row r="299" spans="1:9" x14ac:dyDescent="0.25">
      <c r="A299" s="33" t="s">
        <v>5</v>
      </c>
      <c r="B299" s="4" t="s">
        <v>531</v>
      </c>
      <c r="C299" s="3" t="s">
        <v>532</v>
      </c>
      <c r="D299" s="28">
        <v>102932823.29000001</v>
      </c>
      <c r="E299" s="28">
        <v>0</v>
      </c>
      <c r="F299" s="28">
        <v>0</v>
      </c>
      <c r="G299" s="28">
        <v>0</v>
      </c>
      <c r="H299" s="28">
        <v>102932823.29000001</v>
      </c>
      <c r="I299" s="29">
        <v>0</v>
      </c>
    </row>
    <row r="300" spans="1:9" x14ac:dyDescent="0.25">
      <c r="A300" s="33" t="s">
        <v>5</v>
      </c>
      <c r="B300" s="4" t="s">
        <v>533</v>
      </c>
      <c r="C300" s="3" t="s">
        <v>527</v>
      </c>
      <c r="D300" s="28">
        <v>102932823.29000001</v>
      </c>
      <c r="E300" s="28">
        <v>0</v>
      </c>
      <c r="F300" s="28">
        <v>0</v>
      </c>
      <c r="G300" s="28">
        <v>0</v>
      </c>
      <c r="H300" s="28">
        <v>102932823.29000001</v>
      </c>
      <c r="I300" s="29">
        <v>0</v>
      </c>
    </row>
    <row r="301" spans="1:9" x14ac:dyDescent="0.25">
      <c r="A301" s="33" t="s">
        <v>5</v>
      </c>
      <c r="B301" s="4" t="s">
        <v>534</v>
      </c>
      <c r="C301" s="3" t="s">
        <v>535</v>
      </c>
      <c r="D301" s="28">
        <v>107457079.40000001</v>
      </c>
      <c r="E301" s="28">
        <v>0</v>
      </c>
      <c r="F301" s="28">
        <v>0</v>
      </c>
      <c r="G301" s="28">
        <v>0</v>
      </c>
      <c r="H301" s="28">
        <v>107457079.40000001</v>
      </c>
      <c r="I301" s="29">
        <v>0</v>
      </c>
    </row>
    <row r="302" spans="1:9" x14ac:dyDescent="0.25">
      <c r="A302" s="33" t="s">
        <v>5</v>
      </c>
      <c r="B302" s="4" t="s">
        <v>536</v>
      </c>
      <c r="C302" s="3" t="s">
        <v>537</v>
      </c>
      <c r="D302" s="28">
        <v>-4524256.1100000003</v>
      </c>
      <c r="E302" s="28">
        <v>0</v>
      </c>
      <c r="F302" s="28">
        <v>0</v>
      </c>
      <c r="G302" s="28">
        <v>0</v>
      </c>
      <c r="H302" s="28">
        <v>-4524256.1100000003</v>
      </c>
      <c r="I302" s="29">
        <v>0</v>
      </c>
    </row>
    <row r="303" spans="1:9" x14ac:dyDescent="0.25">
      <c r="A303" s="33" t="s">
        <v>104</v>
      </c>
      <c r="B303" s="4" t="s">
        <v>538</v>
      </c>
      <c r="C303" s="3" t="s">
        <v>539</v>
      </c>
      <c r="D303" s="28">
        <v>0</v>
      </c>
      <c r="E303" s="28">
        <v>102932823.29000001</v>
      </c>
      <c r="F303" s="28">
        <v>0</v>
      </c>
      <c r="G303" s="28">
        <v>0</v>
      </c>
      <c r="H303" s="28">
        <v>0</v>
      </c>
      <c r="I303" s="29">
        <v>102932823.29000001</v>
      </c>
    </row>
    <row r="304" spans="1:9" x14ac:dyDescent="0.25">
      <c r="A304" s="33" t="s">
        <v>104</v>
      </c>
      <c r="B304" s="4" t="s">
        <v>540</v>
      </c>
      <c r="C304" s="3" t="s">
        <v>527</v>
      </c>
      <c r="D304" s="28">
        <v>0</v>
      </c>
      <c r="E304" s="28">
        <v>102932823.29000001</v>
      </c>
      <c r="F304" s="28">
        <v>0</v>
      </c>
      <c r="G304" s="28">
        <v>0</v>
      </c>
      <c r="H304" s="28">
        <v>0</v>
      </c>
      <c r="I304" s="29">
        <v>102932823.29000001</v>
      </c>
    </row>
    <row r="305" spans="1:9" x14ac:dyDescent="0.25">
      <c r="A305" s="33" t="s">
        <v>104</v>
      </c>
      <c r="B305" s="4" t="s">
        <v>541</v>
      </c>
      <c r="C305" s="3" t="s">
        <v>535</v>
      </c>
      <c r="D305" s="28">
        <v>0</v>
      </c>
      <c r="E305" s="28">
        <v>27658322.300000001</v>
      </c>
      <c r="F305" s="28">
        <v>0</v>
      </c>
      <c r="G305" s="28">
        <v>0</v>
      </c>
      <c r="H305" s="28">
        <v>0</v>
      </c>
      <c r="I305" s="29">
        <v>27658322.300000001</v>
      </c>
    </row>
    <row r="306" spans="1:9" x14ac:dyDescent="0.25">
      <c r="A306" s="33" t="s">
        <v>104</v>
      </c>
      <c r="B306" s="4" t="s">
        <v>542</v>
      </c>
      <c r="C306" s="3" t="s">
        <v>537</v>
      </c>
      <c r="D306" s="28">
        <v>0</v>
      </c>
      <c r="E306" s="28">
        <v>75274500.989999995</v>
      </c>
      <c r="F306" s="28">
        <v>0</v>
      </c>
      <c r="G306" s="28">
        <v>0</v>
      </c>
      <c r="H306" s="28">
        <v>0</v>
      </c>
      <c r="I306" s="29">
        <v>75274500.989999995</v>
      </c>
    </row>
    <row r="307" spans="1:9" x14ac:dyDescent="0.25">
      <c r="A307" s="33" t="s">
        <v>5</v>
      </c>
      <c r="B307" s="4" t="s">
        <v>543</v>
      </c>
      <c r="C307" s="3" t="s">
        <v>544</v>
      </c>
      <c r="D307" s="28">
        <v>323364900.79000002</v>
      </c>
      <c r="E307" s="28">
        <v>0</v>
      </c>
      <c r="F307" s="28">
        <v>0</v>
      </c>
      <c r="G307" s="28">
        <v>0</v>
      </c>
      <c r="H307" s="28">
        <v>323364900.79000002</v>
      </c>
      <c r="I307" s="29">
        <v>0</v>
      </c>
    </row>
    <row r="308" spans="1:9" x14ac:dyDescent="0.25">
      <c r="A308" s="33" t="s">
        <v>5</v>
      </c>
      <c r="B308" s="4" t="s">
        <v>545</v>
      </c>
      <c r="C308" s="3" t="s">
        <v>527</v>
      </c>
      <c r="D308" s="28">
        <v>323364900.79000002</v>
      </c>
      <c r="E308" s="28">
        <v>0</v>
      </c>
      <c r="F308" s="28">
        <v>0</v>
      </c>
      <c r="G308" s="28">
        <v>0</v>
      </c>
      <c r="H308" s="28">
        <v>323364900.79000002</v>
      </c>
      <c r="I308" s="29">
        <v>0</v>
      </c>
    </row>
    <row r="309" spans="1:9" x14ac:dyDescent="0.25">
      <c r="A309" s="33" t="s">
        <v>5</v>
      </c>
      <c r="B309" s="4" t="s">
        <v>546</v>
      </c>
      <c r="C309" s="3" t="s">
        <v>535</v>
      </c>
      <c r="D309" s="28">
        <v>323313345.73000002</v>
      </c>
      <c r="E309" s="28">
        <v>0</v>
      </c>
      <c r="F309" s="28">
        <v>0</v>
      </c>
      <c r="G309" s="28">
        <v>0</v>
      </c>
      <c r="H309" s="28">
        <v>323313345.73000002</v>
      </c>
      <c r="I309" s="29">
        <v>0</v>
      </c>
    </row>
    <row r="310" spans="1:9" x14ac:dyDescent="0.25">
      <c r="A310" s="33" t="s">
        <v>5</v>
      </c>
      <c r="B310" s="4" t="s">
        <v>547</v>
      </c>
      <c r="C310" s="3" t="s">
        <v>548</v>
      </c>
      <c r="D310" s="28">
        <v>38179.81</v>
      </c>
      <c r="E310" s="28">
        <v>0</v>
      </c>
      <c r="F310" s="28">
        <v>0</v>
      </c>
      <c r="G310" s="28">
        <v>0</v>
      </c>
      <c r="H310" s="28">
        <v>38179.81</v>
      </c>
      <c r="I310" s="29">
        <v>0</v>
      </c>
    </row>
    <row r="311" spans="1:9" x14ac:dyDescent="0.25">
      <c r="A311" s="33" t="s">
        <v>5</v>
      </c>
      <c r="B311" s="4" t="s">
        <v>549</v>
      </c>
      <c r="C311" s="3" t="s">
        <v>550</v>
      </c>
      <c r="D311" s="28">
        <v>13375.25</v>
      </c>
      <c r="E311" s="28">
        <v>0</v>
      </c>
      <c r="F311" s="28">
        <v>0</v>
      </c>
      <c r="G311" s="28">
        <v>0</v>
      </c>
      <c r="H311" s="28">
        <v>13375.25</v>
      </c>
      <c r="I311" s="29">
        <v>0</v>
      </c>
    </row>
    <row r="312" spans="1:9" x14ac:dyDescent="0.25">
      <c r="A312" s="33" t="s">
        <v>104</v>
      </c>
      <c r="B312" s="4" t="s">
        <v>551</v>
      </c>
      <c r="C312" s="3" t="s">
        <v>552</v>
      </c>
      <c r="D312" s="28">
        <v>0</v>
      </c>
      <c r="E312" s="28">
        <v>323364900.79000002</v>
      </c>
      <c r="F312" s="28">
        <v>0</v>
      </c>
      <c r="G312" s="28">
        <v>0</v>
      </c>
      <c r="H312" s="28">
        <v>0</v>
      </c>
      <c r="I312" s="29">
        <v>323364900.79000002</v>
      </c>
    </row>
    <row r="313" spans="1:9" x14ac:dyDescent="0.25">
      <c r="A313" s="33" t="s">
        <v>104</v>
      </c>
      <c r="B313" s="4" t="s">
        <v>553</v>
      </c>
      <c r="C313" s="3" t="s">
        <v>527</v>
      </c>
      <c r="D313" s="28">
        <v>0</v>
      </c>
      <c r="E313" s="28">
        <v>323364900.79000002</v>
      </c>
      <c r="F313" s="28">
        <v>0</v>
      </c>
      <c r="G313" s="28">
        <v>0</v>
      </c>
      <c r="H313" s="28">
        <v>0</v>
      </c>
      <c r="I313" s="29">
        <v>323364900.79000002</v>
      </c>
    </row>
    <row r="314" spans="1:9" x14ac:dyDescent="0.25">
      <c r="A314" s="33" t="s">
        <v>104</v>
      </c>
      <c r="B314" s="4" t="s">
        <v>554</v>
      </c>
      <c r="C314" s="3" t="s">
        <v>535</v>
      </c>
      <c r="D314" s="28">
        <v>0</v>
      </c>
      <c r="E314" s="28">
        <v>323313345.73000002</v>
      </c>
      <c r="F314" s="28">
        <v>0</v>
      </c>
      <c r="G314" s="28">
        <v>0</v>
      </c>
      <c r="H314" s="28">
        <v>0</v>
      </c>
      <c r="I314" s="29">
        <v>323313345.73000002</v>
      </c>
    </row>
    <row r="315" spans="1:9" x14ac:dyDescent="0.25">
      <c r="A315" s="33" t="s">
        <v>104</v>
      </c>
      <c r="B315" s="4" t="s">
        <v>555</v>
      </c>
      <c r="C315" s="3" t="s">
        <v>548</v>
      </c>
      <c r="D315" s="28">
        <v>0</v>
      </c>
      <c r="E315" s="28">
        <v>38179.81</v>
      </c>
      <c r="F315" s="28">
        <v>0</v>
      </c>
      <c r="G315" s="28">
        <v>0</v>
      </c>
      <c r="H315" s="28">
        <v>0</v>
      </c>
      <c r="I315" s="29">
        <v>38179.81</v>
      </c>
    </row>
    <row r="316" spans="1:9" x14ac:dyDescent="0.25">
      <c r="A316" s="33" t="s">
        <v>104</v>
      </c>
      <c r="B316" s="4" t="s">
        <v>556</v>
      </c>
      <c r="C316" s="3" t="s">
        <v>550</v>
      </c>
      <c r="D316" s="28">
        <v>0</v>
      </c>
      <c r="E316" s="28">
        <v>13375.25</v>
      </c>
      <c r="F316" s="28">
        <v>0</v>
      </c>
      <c r="G316" s="28">
        <v>0</v>
      </c>
      <c r="H316" s="28">
        <v>0</v>
      </c>
      <c r="I316" s="29">
        <v>13375.25</v>
      </c>
    </row>
    <row r="317" spans="1:9" x14ac:dyDescent="0.25">
      <c r="A317" s="33" t="s">
        <v>104</v>
      </c>
      <c r="B317" s="4" t="s">
        <v>557</v>
      </c>
      <c r="C317" s="3" t="s">
        <v>558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9">
        <v>0</v>
      </c>
    </row>
    <row r="318" spans="1:9" x14ac:dyDescent="0.25">
      <c r="A318" s="33" t="s">
        <v>5</v>
      </c>
      <c r="B318" s="4" t="s">
        <v>559</v>
      </c>
      <c r="C318" s="3" t="s">
        <v>560</v>
      </c>
      <c r="D318" s="28">
        <v>470389292.83999997</v>
      </c>
      <c r="E318" s="28">
        <v>0</v>
      </c>
      <c r="F318" s="28">
        <v>0</v>
      </c>
      <c r="G318" s="28">
        <v>0</v>
      </c>
      <c r="H318" s="28">
        <v>470389292.83999997</v>
      </c>
      <c r="I318" s="29">
        <v>0</v>
      </c>
    </row>
    <row r="319" spans="1:9" x14ac:dyDescent="0.25">
      <c r="A319" s="33" t="s">
        <v>5</v>
      </c>
      <c r="B319" s="4" t="s">
        <v>561</v>
      </c>
      <c r="C319" s="3" t="s">
        <v>527</v>
      </c>
      <c r="D319" s="28">
        <v>470389292.83999997</v>
      </c>
      <c r="E319" s="28">
        <v>0</v>
      </c>
      <c r="F319" s="28">
        <v>0</v>
      </c>
      <c r="G319" s="28">
        <v>0</v>
      </c>
      <c r="H319" s="28">
        <v>470389292.83999997</v>
      </c>
      <c r="I319" s="29">
        <v>0</v>
      </c>
    </row>
    <row r="320" spans="1:9" x14ac:dyDescent="0.25">
      <c r="A320" s="33" t="s">
        <v>5</v>
      </c>
      <c r="B320" s="4" t="s">
        <v>562</v>
      </c>
      <c r="C320" s="3" t="s">
        <v>563</v>
      </c>
      <c r="D320" s="28">
        <v>470389292.83999997</v>
      </c>
      <c r="E320" s="28">
        <v>0</v>
      </c>
      <c r="F320" s="28">
        <v>0</v>
      </c>
      <c r="G320" s="28">
        <v>0</v>
      </c>
      <c r="H320" s="28">
        <v>470389292.83999997</v>
      </c>
      <c r="I320" s="29">
        <v>0</v>
      </c>
    </row>
    <row r="321" spans="1:9" x14ac:dyDescent="0.25">
      <c r="A321" s="33" t="s">
        <v>5</v>
      </c>
      <c r="B321" s="4" t="s">
        <v>564</v>
      </c>
      <c r="C321" s="3" t="s">
        <v>33</v>
      </c>
      <c r="D321" s="28">
        <v>615819.91</v>
      </c>
      <c r="E321" s="28">
        <v>0</v>
      </c>
      <c r="F321" s="28">
        <v>0</v>
      </c>
      <c r="G321" s="28">
        <v>0</v>
      </c>
      <c r="H321" s="28">
        <v>615819.91</v>
      </c>
      <c r="I321" s="29">
        <v>0</v>
      </c>
    </row>
    <row r="322" spans="1:9" x14ac:dyDescent="0.25">
      <c r="A322" s="33" t="s">
        <v>5</v>
      </c>
      <c r="B322" s="4" t="s">
        <v>565</v>
      </c>
      <c r="C322" s="3" t="s">
        <v>566</v>
      </c>
      <c r="D322" s="28">
        <v>379432179.41000003</v>
      </c>
      <c r="E322" s="28">
        <v>0</v>
      </c>
      <c r="F322" s="28">
        <v>0</v>
      </c>
      <c r="G322" s="28">
        <v>0</v>
      </c>
      <c r="H322" s="28">
        <v>379432179.41000003</v>
      </c>
      <c r="I322" s="29">
        <v>0</v>
      </c>
    </row>
    <row r="323" spans="1:9" x14ac:dyDescent="0.25">
      <c r="A323" s="33" t="s">
        <v>5</v>
      </c>
      <c r="B323" s="4" t="s">
        <v>567</v>
      </c>
      <c r="C323" s="3" t="s">
        <v>568</v>
      </c>
      <c r="D323" s="28">
        <v>90341293.519999996</v>
      </c>
      <c r="E323" s="28">
        <v>0</v>
      </c>
      <c r="F323" s="28">
        <v>0</v>
      </c>
      <c r="G323" s="28">
        <v>0</v>
      </c>
      <c r="H323" s="28">
        <v>90341293.519999996</v>
      </c>
      <c r="I323" s="29">
        <v>0</v>
      </c>
    </row>
    <row r="324" spans="1:9" x14ac:dyDescent="0.25">
      <c r="A324" s="33" t="s">
        <v>104</v>
      </c>
      <c r="B324" s="4" t="s">
        <v>569</v>
      </c>
      <c r="C324" s="3" t="s">
        <v>570</v>
      </c>
      <c r="D324" s="28">
        <v>0</v>
      </c>
      <c r="E324" s="28">
        <v>470389292.83999997</v>
      </c>
      <c r="F324" s="28">
        <v>0</v>
      </c>
      <c r="G324" s="28">
        <v>0</v>
      </c>
      <c r="H324" s="28">
        <v>0</v>
      </c>
      <c r="I324" s="29">
        <v>470389292.83999997</v>
      </c>
    </row>
    <row r="325" spans="1:9" x14ac:dyDescent="0.25">
      <c r="A325" s="33" t="s">
        <v>104</v>
      </c>
      <c r="B325" s="4" t="s">
        <v>571</v>
      </c>
      <c r="C325" s="3" t="s">
        <v>527</v>
      </c>
      <c r="D325" s="28">
        <v>0</v>
      </c>
      <c r="E325" s="28">
        <v>470389292.83999997</v>
      </c>
      <c r="F325" s="28">
        <v>0</v>
      </c>
      <c r="G325" s="28">
        <v>0</v>
      </c>
      <c r="H325" s="28">
        <v>0</v>
      </c>
      <c r="I325" s="29">
        <v>470389292.83999997</v>
      </c>
    </row>
    <row r="326" spans="1:9" x14ac:dyDescent="0.25">
      <c r="A326" s="33" t="s">
        <v>104</v>
      </c>
      <c r="B326" s="4" t="s">
        <v>572</v>
      </c>
      <c r="C326" s="3" t="s">
        <v>33</v>
      </c>
      <c r="D326" s="28">
        <v>0</v>
      </c>
      <c r="E326" s="28">
        <v>615819.91</v>
      </c>
      <c r="F326" s="28">
        <v>0</v>
      </c>
      <c r="G326" s="28">
        <v>0</v>
      </c>
      <c r="H326" s="28">
        <v>0</v>
      </c>
      <c r="I326" s="29">
        <v>615819.91</v>
      </c>
    </row>
    <row r="327" spans="1:9" x14ac:dyDescent="0.25">
      <c r="A327" s="33" t="s">
        <v>104</v>
      </c>
      <c r="B327" s="4" t="s">
        <v>573</v>
      </c>
      <c r="C327" s="3" t="s">
        <v>566</v>
      </c>
      <c r="D327" s="28">
        <v>0</v>
      </c>
      <c r="E327" s="28">
        <v>469773472.93000001</v>
      </c>
      <c r="F327" s="28">
        <v>0</v>
      </c>
      <c r="G327" s="28">
        <v>0</v>
      </c>
      <c r="H327" s="28">
        <v>0</v>
      </c>
      <c r="I327" s="29">
        <v>469773472.93000001</v>
      </c>
    </row>
    <row r="328" spans="1:9" x14ac:dyDescent="0.25">
      <c r="A328" s="33" t="s">
        <v>5</v>
      </c>
      <c r="B328" s="4" t="s">
        <v>574</v>
      </c>
      <c r="C328" s="3" t="s">
        <v>575</v>
      </c>
      <c r="D328" s="28">
        <v>525631781.63</v>
      </c>
      <c r="E328" s="28">
        <v>0</v>
      </c>
      <c r="F328" s="28">
        <v>0</v>
      </c>
      <c r="G328" s="28">
        <v>0</v>
      </c>
      <c r="H328" s="28">
        <v>525631781.63</v>
      </c>
      <c r="I328" s="29">
        <v>0</v>
      </c>
    </row>
    <row r="329" spans="1:9" x14ac:dyDescent="0.25">
      <c r="A329" s="33" t="s">
        <v>5</v>
      </c>
      <c r="B329" s="4" t="s">
        <v>576</v>
      </c>
      <c r="C329" s="3" t="s">
        <v>527</v>
      </c>
      <c r="D329" s="28">
        <v>525631781.63</v>
      </c>
      <c r="E329" s="28">
        <v>0</v>
      </c>
      <c r="F329" s="28">
        <v>0</v>
      </c>
      <c r="G329" s="28">
        <v>0</v>
      </c>
      <c r="H329" s="28">
        <v>525631781.63</v>
      </c>
      <c r="I329" s="29">
        <v>0</v>
      </c>
    </row>
    <row r="330" spans="1:9" x14ac:dyDescent="0.25">
      <c r="A330" s="33" t="s">
        <v>5</v>
      </c>
      <c r="B330" s="4" t="s">
        <v>577</v>
      </c>
      <c r="C330" s="3" t="s">
        <v>563</v>
      </c>
      <c r="D330" s="28">
        <v>337321282.87</v>
      </c>
      <c r="E330" s="28">
        <v>0</v>
      </c>
      <c r="F330" s="28">
        <v>0</v>
      </c>
      <c r="G330" s="28">
        <v>0</v>
      </c>
      <c r="H330" s="28">
        <v>337321282.87</v>
      </c>
      <c r="I330" s="29">
        <v>0</v>
      </c>
    </row>
    <row r="331" spans="1:9" x14ac:dyDescent="0.25">
      <c r="A331" s="33" t="s">
        <v>5</v>
      </c>
      <c r="B331" s="4" t="s">
        <v>578</v>
      </c>
      <c r="C331" s="3" t="s">
        <v>566</v>
      </c>
      <c r="D331" s="28">
        <v>311133599.12</v>
      </c>
      <c r="E331" s="28">
        <v>0</v>
      </c>
      <c r="F331" s="28">
        <v>0</v>
      </c>
      <c r="G331" s="28">
        <v>0</v>
      </c>
      <c r="H331" s="28">
        <v>311133599.12</v>
      </c>
      <c r="I331" s="29">
        <v>0</v>
      </c>
    </row>
    <row r="332" spans="1:9" x14ac:dyDescent="0.25">
      <c r="A332" s="33" t="s">
        <v>5</v>
      </c>
      <c r="B332" s="4" t="s">
        <v>579</v>
      </c>
      <c r="C332" s="3" t="s">
        <v>568</v>
      </c>
      <c r="D332" s="28">
        <v>26187683.75</v>
      </c>
      <c r="E332" s="28">
        <v>0</v>
      </c>
      <c r="F332" s="28">
        <v>0</v>
      </c>
      <c r="G332" s="28">
        <v>0</v>
      </c>
      <c r="H332" s="28">
        <v>26187683.75</v>
      </c>
      <c r="I332" s="29">
        <v>0</v>
      </c>
    </row>
    <row r="333" spans="1:9" x14ac:dyDescent="0.25">
      <c r="A333" s="33" t="s">
        <v>5</v>
      </c>
      <c r="B333" s="4" t="s">
        <v>580</v>
      </c>
      <c r="C333" s="3" t="s">
        <v>581</v>
      </c>
      <c r="D333" s="28">
        <v>188310498.75999999</v>
      </c>
      <c r="E333" s="28">
        <v>0</v>
      </c>
      <c r="F333" s="28">
        <v>0</v>
      </c>
      <c r="G333" s="28">
        <v>0</v>
      </c>
      <c r="H333" s="28">
        <v>188310498.75999999</v>
      </c>
      <c r="I333" s="29">
        <v>0</v>
      </c>
    </row>
    <row r="334" spans="1:9" x14ac:dyDescent="0.25">
      <c r="A334" s="33" t="s">
        <v>104</v>
      </c>
      <c r="B334" s="4" t="s">
        <v>582</v>
      </c>
      <c r="C334" s="3" t="s">
        <v>583</v>
      </c>
      <c r="D334" s="28">
        <v>0</v>
      </c>
      <c r="E334" s="28">
        <v>525631781.63</v>
      </c>
      <c r="F334" s="28">
        <v>0</v>
      </c>
      <c r="G334" s="28">
        <v>0</v>
      </c>
      <c r="H334" s="28">
        <v>0</v>
      </c>
      <c r="I334" s="29">
        <v>525631781.63</v>
      </c>
    </row>
    <row r="335" spans="1:9" x14ac:dyDescent="0.25">
      <c r="A335" s="33" t="s">
        <v>104</v>
      </c>
      <c r="B335" s="4" t="s">
        <v>584</v>
      </c>
      <c r="C335" s="3" t="s">
        <v>527</v>
      </c>
      <c r="D335" s="28">
        <v>0</v>
      </c>
      <c r="E335" s="28">
        <v>525631781.63</v>
      </c>
      <c r="F335" s="28">
        <v>0</v>
      </c>
      <c r="G335" s="28">
        <v>0</v>
      </c>
      <c r="H335" s="28">
        <v>0</v>
      </c>
      <c r="I335" s="29">
        <v>525631781.63</v>
      </c>
    </row>
    <row r="336" spans="1:9" x14ac:dyDescent="0.25">
      <c r="A336" s="33" t="s">
        <v>5</v>
      </c>
      <c r="B336" s="4" t="s">
        <v>585</v>
      </c>
      <c r="C336" s="3" t="s">
        <v>586</v>
      </c>
      <c r="D336" s="28">
        <v>35084258.159999996</v>
      </c>
      <c r="E336" s="28">
        <v>0</v>
      </c>
      <c r="F336" s="28">
        <v>0</v>
      </c>
      <c r="G336" s="28">
        <v>0</v>
      </c>
      <c r="H336" s="28">
        <v>35084258.159999996</v>
      </c>
      <c r="I336" s="29">
        <v>0</v>
      </c>
    </row>
    <row r="337" spans="1:9" x14ac:dyDescent="0.25">
      <c r="A337" s="33" t="s">
        <v>104</v>
      </c>
      <c r="B337" s="4" t="s">
        <v>587</v>
      </c>
      <c r="C337" s="3" t="s">
        <v>588</v>
      </c>
      <c r="D337" s="28">
        <v>0</v>
      </c>
      <c r="E337" s="28">
        <v>35084258.159999996</v>
      </c>
      <c r="F337" s="28">
        <v>0</v>
      </c>
      <c r="G337" s="28">
        <v>0</v>
      </c>
      <c r="H337" s="28">
        <v>0</v>
      </c>
      <c r="I337" s="29">
        <v>35084258.159999996</v>
      </c>
    </row>
    <row r="338" spans="1:9" x14ac:dyDescent="0.25">
      <c r="A338" s="33" t="s">
        <v>5</v>
      </c>
      <c r="B338" s="4" t="s">
        <v>589</v>
      </c>
      <c r="C338" s="3" t="s">
        <v>590</v>
      </c>
      <c r="D338" s="28">
        <v>0</v>
      </c>
      <c r="E338" s="28">
        <v>0</v>
      </c>
      <c r="F338" s="28">
        <v>4600902947.5</v>
      </c>
      <c r="G338" s="28">
        <v>4600902947.5</v>
      </c>
      <c r="H338" s="28">
        <v>0</v>
      </c>
      <c r="I338" s="29">
        <v>0</v>
      </c>
    </row>
    <row r="339" spans="1:9" x14ac:dyDescent="0.25">
      <c r="A339" s="33" t="s">
        <v>5</v>
      </c>
      <c r="B339" s="4" t="s">
        <v>591</v>
      </c>
      <c r="C339" s="3" t="s">
        <v>592</v>
      </c>
      <c r="D339" s="28">
        <v>0</v>
      </c>
      <c r="E339" s="28">
        <v>0</v>
      </c>
      <c r="F339" s="28">
        <v>986192146.24000001</v>
      </c>
      <c r="G339" s="28">
        <v>986192146.24000001</v>
      </c>
      <c r="H339" s="28">
        <v>0</v>
      </c>
      <c r="I339" s="29">
        <v>0</v>
      </c>
    </row>
    <row r="340" spans="1:9" x14ac:dyDescent="0.25">
      <c r="A340" s="33" t="s">
        <v>5</v>
      </c>
      <c r="B340" s="4" t="s">
        <v>593</v>
      </c>
      <c r="C340" s="3" t="s">
        <v>594</v>
      </c>
      <c r="D340" s="28">
        <v>9369504179</v>
      </c>
      <c r="E340" s="28">
        <v>0</v>
      </c>
      <c r="F340" s="28">
        <v>0</v>
      </c>
      <c r="G340" s="28">
        <v>0</v>
      </c>
      <c r="H340" s="28">
        <v>9369504179</v>
      </c>
      <c r="I340" s="29">
        <v>0</v>
      </c>
    </row>
    <row r="341" spans="1:9" x14ac:dyDescent="0.25">
      <c r="A341" s="33" t="s">
        <v>5</v>
      </c>
      <c r="B341" s="4" t="s">
        <v>595</v>
      </c>
      <c r="C341" s="3" t="s">
        <v>596</v>
      </c>
      <c r="D341" s="28">
        <v>9300000</v>
      </c>
      <c r="E341" s="28">
        <v>0</v>
      </c>
      <c r="F341" s="28">
        <v>0</v>
      </c>
      <c r="G341" s="28">
        <v>0</v>
      </c>
      <c r="H341" s="28">
        <v>9300000</v>
      </c>
      <c r="I341" s="29">
        <v>0</v>
      </c>
    </row>
    <row r="342" spans="1:9" x14ac:dyDescent="0.25">
      <c r="A342" s="33" t="s">
        <v>5</v>
      </c>
      <c r="B342" s="4" t="s">
        <v>597</v>
      </c>
      <c r="C342" s="3" t="s">
        <v>347</v>
      </c>
      <c r="D342" s="28">
        <v>9300000</v>
      </c>
      <c r="E342" s="28">
        <v>0</v>
      </c>
      <c r="F342" s="28">
        <v>0</v>
      </c>
      <c r="G342" s="28">
        <v>0</v>
      </c>
      <c r="H342" s="28">
        <v>9300000</v>
      </c>
      <c r="I342" s="29">
        <v>0</v>
      </c>
    </row>
    <row r="343" spans="1:9" x14ac:dyDescent="0.25">
      <c r="A343" s="33" t="s">
        <v>5</v>
      </c>
      <c r="B343" s="4" t="s">
        <v>598</v>
      </c>
      <c r="C343" s="3" t="s">
        <v>599</v>
      </c>
      <c r="D343" s="28">
        <v>2286523839</v>
      </c>
      <c r="E343" s="28">
        <v>0</v>
      </c>
      <c r="F343" s="28">
        <v>0</v>
      </c>
      <c r="G343" s="28">
        <v>0</v>
      </c>
      <c r="H343" s="28">
        <v>2286523839</v>
      </c>
      <c r="I343" s="29">
        <v>0</v>
      </c>
    </row>
    <row r="344" spans="1:9" x14ac:dyDescent="0.25">
      <c r="A344" s="33" t="s">
        <v>5</v>
      </c>
      <c r="B344" s="4" t="s">
        <v>600</v>
      </c>
      <c r="C344" s="3" t="s">
        <v>361</v>
      </c>
      <c r="D344" s="28">
        <v>2286523839</v>
      </c>
      <c r="E344" s="28">
        <v>0</v>
      </c>
      <c r="F344" s="28">
        <v>0</v>
      </c>
      <c r="G344" s="28">
        <v>0</v>
      </c>
      <c r="H344" s="28">
        <v>2286523839</v>
      </c>
      <c r="I344" s="29">
        <v>0</v>
      </c>
    </row>
    <row r="345" spans="1:9" x14ac:dyDescent="0.25">
      <c r="A345" s="33" t="s">
        <v>5</v>
      </c>
      <c r="B345" s="4" t="s">
        <v>601</v>
      </c>
      <c r="C345" s="3" t="s">
        <v>602</v>
      </c>
      <c r="D345" s="28">
        <v>7073680340</v>
      </c>
      <c r="E345" s="28">
        <v>0</v>
      </c>
      <c r="F345" s="28">
        <v>0</v>
      </c>
      <c r="G345" s="28">
        <v>0</v>
      </c>
      <c r="H345" s="28">
        <v>7073680340</v>
      </c>
      <c r="I345" s="29">
        <v>0</v>
      </c>
    </row>
    <row r="346" spans="1:9" x14ac:dyDescent="0.25">
      <c r="A346" s="33" t="s">
        <v>5</v>
      </c>
      <c r="B346" s="4" t="s">
        <v>603</v>
      </c>
      <c r="C346" s="3" t="s">
        <v>365</v>
      </c>
      <c r="D346" s="28">
        <v>7073680340</v>
      </c>
      <c r="E346" s="28">
        <v>0</v>
      </c>
      <c r="F346" s="28">
        <v>0</v>
      </c>
      <c r="G346" s="28">
        <v>0</v>
      </c>
      <c r="H346" s="28">
        <v>7073680340</v>
      </c>
      <c r="I346" s="29">
        <v>0</v>
      </c>
    </row>
    <row r="347" spans="1:9" x14ac:dyDescent="0.25">
      <c r="A347" s="33" t="s">
        <v>5</v>
      </c>
      <c r="B347" s="4" t="s">
        <v>604</v>
      </c>
      <c r="C347" s="3" t="s">
        <v>367</v>
      </c>
      <c r="D347" s="28">
        <v>4908029504</v>
      </c>
      <c r="E347" s="28">
        <v>0</v>
      </c>
      <c r="F347" s="28">
        <v>0</v>
      </c>
      <c r="G347" s="28">
        <v>0</v>
      </c>
      <c r="H347" s="28">
        <v>4908029504</v>
      </c>
      <c r="I347" s="29">
        <v>0</v>
      </c>
    </row>
    <row r="348" spans="1:9" x14ac:dyDescent="0.25">
      <c r="A348" s="33" t="s">
        <v>5</v>
      </c>
      <c r="B348" s="4" t="s">
        <v>605</v>
      </c>
      <c r="C348" s="3" t="s">
        <v>369</v>
      </c>
      <c r="D348" s="28">
        <v>2165650836</v>
      </c>
      <c r="E348" s="28">
        <v>0</v>
      </c>
      <c r="F348" s="28">
        <v>0</v>
      </c>
      <c r="G348" s="28">
        <v>0</v>
      </c>
      <c r="H348" s="28">
        <v>2165650836</v>
      </c>
      <c r="I348" s="29">
        <v>0</v>
      </c>
    </row>
    <row r="349" spans="1:9" x14ac:dyDescent="0.25">
      <c r="A349" s="33" t="s">
        <v>104</v>
      </c>
      <c r="B349" s="4" t="s">
        <v>606</v>
      </c>
      <c r="C349" s="3" t="s">
        <v>607</v>
      </c>
      <c r="D349" s="28">
        <v>0</v>
      </c>
      <c r="E349" s="28">
        <v>1726641694.3599999</v>
      </c>
      <c r="F349" s="28">
        <v>470239125.13999999</v>
      </c>
      <c r="G349" s="28">
        <v>108880037.62</v>
      </c>
      <c r="H349" s="28">
        <v>0</v>
      </c>
      <c r="I349" s="29">
        <v>1365282606.8399999</v>
      </c>
    </row>
    <row r="350" spans="1:9" x14ac:dyDescent="0.25">
      <c r="A350" s="33" t="s">
        <v>104</v>
      </c>
      <c r="B350" s="4" t="s">
        <v>608</v>
      </c>
      <c r="C350" s="3" t="s">
        <v>99</v>
      </c>
      <c r="D350" s="28">
        <v>0</v>
      </c>
      <c r="E350" s="28">
        <v>0</v>
      </c>
      <c r="F350" s="28">
        <v>680120.82</v>
      </c>
      <c r="G350" s="28">
        <v>680120.82</v>
      </c>
      <c r="H350" s="28">
        <v>0</v>
      </c>
      <c r="I350" s="29">
        <v>0</v>
      </c>
    </row>
    <row r="351" spans="1:9" x14ac:dyDescent="0.25">
      <c r="A351" s="33" t="s">
        <v>104</v>
      </c>
      <c r="B351" s="4" t="s">
        <v>609</v>
      </c>
      <c r="C351" s="3" t="s">
        <v>333</v>
      </c>
      <c r="D351" s="28">
        <v>0</v>
      </c>
      <c r="E351" s="28">
        <v>0</v>
      </c>
      <c r="F351" s="28">
        <v>680120.82</v>
      </c>
      <c r="G351" s="28">
        <v>680120.82</v>
      </c>
      <c r="H351" s="28">
        <v>0</v>
      </c>
      <c r="I351" s="29">
        <v>0</v>
      </c>
    </row>
    <row r="352" spans="1:9" x14ac:dyDescent="0.25">
      <c r="A352" s="33" t="s">
        <v>104</v>
      </c>
      <c r="B352" s="4" t="s">
        <v>610</v>
      </c>
      <c r="C352" s="3" t="s">
        <v>335</v>
      </c>
      <c r="D352" s="28">
        <v>0</v>
      </c>
      <c r="E352" s="28">
        <v>0</v>
      </c>
      <c r="F352" s="28">
        <v>64093.68</v>
      </c>
      <c r="G352" s="28">
        <v>64093.68</v>
      </c>
      <c r="H352" s="28">
        <v>0</v>
      </c>
      <c r="I352" s="29">
        <v>0</v>
      </c>
    </row>
    <row r="353" spans="1:9" x14ac:dyDescent="0.25">
      <c r="A353" s="33" t="s">
        <v>104</v>
      </c>
      <c r="B353" s="4" t="s">
        <v>611</v>
      </c>
      <c r="C353" s="3" t="s">
        <v>71</v>
      </c>
      <c r="D353" s="28">
        <v>0</v>
      </c>
      <c r="E353" s="28">
        <v>0</v>
      </c>
      <c r="F353" s="28">
        <v>210034.93</v>
      </c>
      <c r="G353" s="28">
        <v>210034.93</v>
      </c>
      <c r="H353" s="28">
        <v>0</v>
      </c>
      <c r="I353" s="29">
        <v>0</v>
      </c>
    </row>
    <row r="354" spans="1:9" x14ac:dyDescent="0.25">
      <c r="A354" s="33" t="s">
        <v>104</v>
      </c>
      <c r="B354" s="4" t="s">
        <v>612</v>
      </c>
      <c r="C354" s="3" t="s">
        <v>338</v>
      </c>
      <c r="D354" s="28">
        <v>0</v>
      </c>
      <c r="E354" s="28">
        <v>0</v>
      </c>
      <c r="F354" s="28">
        <v>30502.31</v>
      </c>
      <c r="G354" s="28">
        <v>30502.31</v>
      </c>
      <c r="H354" s="28">
        <v>0</v>
      </c>
      <c r="I354" s="29">
        <v>0</v>
      </c>
    </row>
    <row r="355" spans="1:9" x14ac:dyDescent="0.25">
      <c r="A355" s="33" t="s">
        <v>104</v>
      </c>
      <c r="B355" s="4" t="s">
        <v>613</v>
      </c>
      <c r="C355" s="3" t="s">
        <v>340</v>
      </c>
      <c r="D355" s="28">
        <v>0</v>
      </c>
      <c r="E355" s="28">
        <v>0</v>
      </c>
      <c r="F355" s="28">
        <v>369103.44</v>
      </c>
      <c r="G355" s="28">
        <v>369103.44</v>
      </c>
      <c r="H355" s="28">
        <v>0</v>
      </c>
      <c r="I355" s="29">
        <v>0</v>
      </c>
    </row>
    <row r="356" spans="1:9" x14ac:dyDescent="0.25">
      <c r="A356" s="33" t="s">
        <v>104</v>
      </c>
      <c r="B356" s="4" t="s">
        <v>614</v>
      </c>
      <c r="C356" s="3" t="s">
        <v>302</v>
      </c>
      <c r="D356" s="28">
        <v>0</v>
      </c>
      <c r="E356" s="28">
        <v>0</v>
      </c>
      <c r="F356" s="28">
        <v>6386.46</v>
      </c>
      <c r="G356" s="28">
        <v>6386.46</v>
      </c>
      <c r="H356" s="28">
        <v>0</v>
      </c>
      <c r="I356" s="29">
        <v>0</v>
      </c>
    </row>
    <row r="357" spans="1:9" x14ac:dyDescent="0.25">
      <c r="A357" s="33" t="s">
        <v>104</v>
      </c>
      <c r="B357" s="4" t="s">
        <v>615</v>
      </c>
      <c r="C357" s="3" t="s">
        <v>596</v>
      </c>
      <c r="D357" s="28">
        <v>0</v>
      </c>
      <c r="E357" s="28">
        <v>4343750.2699999996</v>
      </c>
      <c r="F357" s="28">
        <v>1041591.05</v>
      </c>
      <c r="G357" s="28">
        <v>0</v>
      </c>
      <c r="H357" s="28">
        <v>0</v>
      </c>
      <c r="I357" s="29">
        <v>3302159.22</v>
      </c>
    </row>
    <row r="358" spans="1:9" x14ac:dyDescent="0.25">
      <c r="A358" s="33" t="s">
        <v>104</v>
      </c>
      <c r="B358" s="4" t="s">
        <v>616</v>
      </c>
      <c r="C358" s="3" t="s">
        <v>347</v>
      </c>
      <c r="D358" s="28">
        <v>0</v>
      </c>
      <c r="E358" s="28">
        <v>4343750.2699999996</v>
      </c>
      <c r="F358" s="28">
        <v>1041591.05</v>
      </c>
      <c r="G358" s="28">
        <v>0</v>
      </c>
      <c r="H358" s="28">
        <v>0</v>
      </c>
      <c r="I358" s="29">
        <v>3302159.22</v>
      </c>
    </row>
    <row r="359" spans="1:9" x14ac:dyDescent="0.25">
      <c r="A359" s="33" t="s">
        <v>104</v>
      </c>
      <c r="B359" s="4" t="s">
        <v>617</v>
      </c>
      <c r="C359" s="3" t="s">
        <v>618</v>
      </c>
      <c r="D359" s="28">
        <v>0</v>
      </c>
      <c r="E359" s="28">
        <v>0</v>
      </c>
      <c r="F359" s="28">
        <v>230766</v>
      </c>
      <c r="G359" s="28">
        <v>230766</v>
      </c>
      <c r="H359" s="28">
        <v>0</v>
      </c>
      <c r="I359" s="29">
        <v>0</v>
      </c>
    </row>
    <row r="360" spans="1:9" x14ac:dyDescent="0.25">
      <c r="A360" s="33" t="s">
        <v>104</v>
      </c>
      <c r="B360" s="4" t="s">
        <v>619</v>
      </c>
      <c r="C360" s="3" t="s">
        <v>373</v>
      </c>
      <c r="D360" s="28">
        <v>0</v>
      </c>
      <c r="E360" s="28">
        <v>0</v>
      </c>
      <c r="F360" s="28">
        <v>230766</v>
      </c>
      <c r="G360" s="28">
        <v>230766</v>
      </c>
      <c r="H360" s="28">
        <v>0</v>
      </c>
      <c r="I360" s="29">
        <v>0</v>
      </c>
    </row>
    <row r="361" spans="1:9" x14ac:dyDescent="0.25">
      <c r="A361" s="33" t="s">
        <v>104</v>
      </c>
      <c r="B361" s="4" t="s">
        <v>620</v>
      </c>
      <c r="C361" s="3" t="s">
        <v>621</v>
      </c>
      <c r="D361" s="28">
        <v>0</v>
      </c>
      <c r="E361" s="28">
        <v>0</v>
      </c>
      <c r="F361" s="28">
        <v>10775720.51</v>
      </c>
      <c r="G361" s="28">
        <v>10775720.51</v>
      </c>
      <c r="H361" s="28">
        <v>0</v>
      </c>
      <c r="I361" s="29">
        <v>0</v>
      </c>
    </row>
    <row r="362" spans="1:9" x14ac:dyDescent="0.25">
      <c r="A362" s="33" t="s">
        <v>104</v>
      </c>
      <c r="B362" s="4" t="s">
        <v>622</v>
      </c>
      <c r="C362" s="3" t="s">
        <v>355</v>
      </c>
      <c r="D362" s="28">
        <v>0</v>
      </c>
      <c r="E362" s="28">
        <v>0</v>
      </c>
      <c r="F362" s="28">
        <v>10775720.51</v>
      </c>
      <c r="G362" s="28">
        <v>10775720.51</v>
      </c>
      <c r="H362" s="28">
        <v>0</v>
      </c>
      <c r="I362" s="29">
        <v>0</v>
      </c>
    </row>
    <row r="363" spans="1:9" x14ac:dyDescent="0.25">
      <c r="A363" s="33" t="s">
        <v>104</v>
      </c>
      <c r="B363" s="4" t="s">
        <v>623</v>
      </c>
      <c r="C363" s="3" t="s">
        <v>599</v>
      </c>
      <c r="D363" s="28">
        <v>0</v>
      </c>
      <c r="E363" s="28">
        <v>189517202.03</v>
      </c>
      <c r="F363" s="28">
        <v>126953625.81</v>
      </c>
      <c r="G363" s="28">
        <v>97193430.290000007</v>
      </c>
      <c r="H363" s="28">
        <v>0</v>
      </c>
      <c r="I363" s="29">
        <v>159757006.50999999</v>
      </c>
    </row>
    <row r="364" spans="1:9" x14ac:dyDescent="0.25">
      <c r="A364" s="33" t="s">
        <v>104</v>
      </c>
      <c r="B364" s="4" t="s">
        <v>624</v>
      </c>
      <c r="C364" s="3" t="s">
        <v>361</v>
      </c>
      <c r="D364" s="28">
        <v>0</v>
      </c>
      <c r="E364" s="28">
        <v>189517202.03</v>
      </c>
      <c r="F364" s="28">
        <v>126953625.81</v>
      </c>
      <c r="G364" s="28">
        <v>97193430.290000007</v>
      </c>
      <c r="H364" s="28">
        <v>0</v>
      </c>
      <c r="I364" s="29">
        <v>159757006.50999999</v>
      </c>
    </row>
    <row r="365" spans="1:9" x14ac:dyDescent="0.25">
      <c r="A365" s="33" t="s">
        <v>104</v>
      </c>
      <c r="B365" s="4" t="s">
        <v>625</v>
      </c>
      <c r="C365" s="3" t="s">
        <v>602</v>
      </c>
      <c r="D365" s="28">
        <v>0</v>
      </c>
      <c r="E365" s="28">
        <v>1532780742.0599999</v>
      </c>
      <c r="F365" s="28">
        <v>330557300.94999999</v>
      </c>
      <c r="G365" s="28">
        <v>0</v>
      </c>
      <c r="H365" s="28">
        <v>0</v>
      </c>
      <c r="I365" s="29">
        <v>1202223441.1099999</v>
      </c>
    </row>
    <row r="366" spans="1:9" x14ac:dyDescent="0.25">
      <c r="A366" s="33" t="s">
        <v>104</v>
      </c>
      <c r="B366" s="4" t="s">
        <v>626</v>
      </c>
      <c r="C366" s="3" t="s">
        <v>365</v>
      </c>
      <c r="D366" s="28">
        <v>0</v>
      </c>
      <c r="E366" s="28">
        <v>1532780742.0599999</v>
      </c>
      <c r="F366" s="28">
        <v>330557300.94999999</v>
      </c>
      <c r="G366" s="28">
        <v>0</v>
      </c>
      <c r="H366" s="28">
        <v>0</v>
      </c>
      <c r="I366" s="29">
        <v>1202223441.1099999</v>
      </c>
    </row>
    <row r="367" spans="1:9" x14ac:dyDescent="0.25">
      <c r="A367" s="33" t="s">
        <v>104</v>
      </c>
      <c r="B367" s="4" t="s">
        <v>627</v>
      </c>
      <c r="C367" s="3" t="s">
        <v>367</v>
      </c>
      <c r="D367" s="28">
        <v>0</v>
      </c>
      <c r="E367" s="28">
        <v>1532780742.0599999</v>
      </c>
      <c r="F367" s="28">
        <v>330960828.94999999</v>
      </c>
      <c r="G367" s="28">
        <v>0</v>
      </c>
      <c r="H367" s="28">
        <v>0</v>
      </c>
      <c r="I367" s="29">
        <v>1201819913.1099999</v>
      </c>
    </row>
    <row r="368" spans="1:9" x14ac:dyDescent="0.25">
      <c r="A368" s="33" t="s">
        <v>104</v>
      </c>
      <c r="B368" s="4" t="s">
        <v>628</v>
      </c>
      <c r="C368" s="3" t="s">
        <v>369</v>
      </c>
      <c r="D368" s="28">
        <v>0</v>
      </c>
      <c r="E368" s="28">
        <v>0</v>
      </c>
      <c r="F368" s="28">
        <v>-403528</v>
      </c>
      <c r="G368" s="28">
        <v>0</v>
      </c>
      <c r="H368" s="28">
        <v>0</v>
      </c>
      <c r="I368" s="29">
        <v>403528</v>
      </c>
    </row>
    <row r="369" spans="1:9" x14ac:dyDescent="0.25">
      <c r="A369" s="33" t="s">
        <v>5</v>
      </c>
      <c r="B369" s="4" t="s">
        <v>629</v>
      </c>
      <c r="C369" s="3" t="s">
        <v>630</v>
      </c>
      <c r="D369" s="28">
        <v>1322384669.9100001</v>
      </c>
      <c r="E369" s="28">
        <v>0</v>
      </c>
      <c r="F369" s="28">
        <v>108880037.62</v>
      </c>
      <c r="G369" s="28">
        <v>61191917.659999996</v>
      </c>
      <c r="H369" s="28">
        <v>1370072789.8699999</v>
      </c>
      <c r="I369" s="29">
        <v>0</v>
      </c>
    </row>
    <row r="370" spans="1:9" x14ac:dyDescent="0.25">
      <c r="A370" s="33" t="s">
        <v>5</v>
      </c>
      <c r="B370" s="4" t="s">
        <v>631</v>
      </c>
      <c r="C370" s="3" t="s">
        <v>99</v>
      </c>
      <c r="D370" s="28">
        <v>8686741.1799999997</v>
      </c>
      <c r="E370" s="28">
        <v>0</v>
      </c>
      <c r="F370" s="28">
        <v>680120.82</v>
      </c>
      <c r="G370" s="28">
        <v>0</v>
      </c>
      <c r="H370" s="28">
        <v>9366862</v>
      </c>
      <c r="I370" s="29">
        <v>0</v>
      </c>
    </row>
    <row r="371" spans="1:9" x14ac:dyDescent="0.25">
      <c r="A371" s="33" t="s">
        <v>5</v>
      </c>
      <c r="B371" s="4" t="s">
        <v>632</v>
      </c>
      <c r="C371" s="3" t="s">
        <v>333</v>
      </c>
      <c r="D371" s="28">
        <v>8686741.1799999997</v>
      </c>
      <c r="E371" s="28">
        <v>0</v>
      </c>
      <c r="F371" s="28">
        <v>680120.82</v>
      </c>
      <c r="G371" s="28">
        <v>0</v>
      </c>
      <c r="H371" s="28">
        <v>9366862</v>
      </c>
      <c r="I371" s="29">
        <v>0</v>
      </c>
    </row>
    <row r="372" spans="1:9" x14ac:dyDescent="0.25">
      <c r="A372" s="33" t="s">
        <v>5</v>
      </c>
      <c r="B372" s="4" t="s">
        <v>633</v>
      </c>
      <c r="C372" s="3" t="s">
        <v>335</v>
      </c>
      <c r="D372" s="28">
        <v>475999.75</v>
      </c>
      <c r="E372" s="28">
        <v>0</v>
      </c>
      <c r="F372" s="28">
        <v>64093.68</v>
      </c>
      <c r="G372" s="28">
        <v>0</v>
      </c>
      <c r="H372" s="28">
        <v>540093.43000000005</v>
      </c>
      <c r="I372" s="29">
        <v>0</v>
      </c>
    </row>
    <row r="373" spans="1:9" x14ac:dyDescent="0.25">
      <c r="A373" s="33" t="s">
        <v>5</v>
      </c>
      <c r="B373" s="4" t="s">
        <v>634</v>
      </c>
      <c r="C373" s="3" t="s">
        <v>71</v>
      </c>
      <c r="D373" s="28">
        <v>2926739.35</v>
      </c>
      <c r="E373" s="28">
        <v>0</v>
      </c>
      <c r="F373" s="28">
        <v>210034.93</v>
      </c>
      <c r="G373" s="28">
        <v>0</v>
      </c>
      <c r="H373" s="28">
        <v>3136774.28</v>
      </c>
      <c r="I373" s="29">
        <v>0</v>
      </c>
    </row>
    <row r="374" spans="1:9" x14ac:dyDescent="0.25">
      <c r="A374" s="33" t="s">
        <v>5</v>
      </c>
      <c r="B374" s="4" t="s">
        <v>635</v>
      </c>
      <c r="C374" s="3" t="s">
        <v>338</v>
      </c>
      <c r="D374" s="28">
        <v>181341.04</v>
      </c>
      <c r="E374" s="28">
        <v>0</v>
      </c>
      <c r="F374" s="28">
        <v>30502.31</v>
      </c>
      <c r="G374" s="28">
        <v>0</v>
      </c>
      <c r="H374" s="28">
        <v>211843.35</v>
      </c>
      <c r="I374" s="29">
        <v>0</v>
      </c>
    </row>
    <row r="375" spans="1:9" x14ac:dyDescent="0.25">
      <c r="A375" s="33" t="s">
        <v>5</v>
      </c>
      <c r="B375" s="4" t="s">
        <v>636</v>
      </c>
      <c r="C375" s="3" t="s">
        <v>340</v>
      </c>
      <c r="D375" s="28">
        <v>5020619.8600000003</v>
      </c>
      <c r="E375" s="28">
        <v>0</v>
      </c>
      <c r="F375" s="28">
        <v>369103.44</v>
      </c>
      <c r="G375" s="28">
        <v>0</v>
      </c>
      <c r="H375" s="28">
        <v>5389723.2999999998</v>
      </c>
      <c r="I375" s="29">
        <v>0</v>
      </c>
    </row>
    <row r="376" spans="1:9" x14ac:dyDescent="0.25">
      <c r="A376" s="33" t="s">
        <v>5</v>
      </c>
      <c r="B376" s="4" t="s">
        <v>637</v>
      </c>
      <c r="C376" s="3" t="s">
        <v>302</v>
      </c>
      <c r="D376" s="28">
        <v>82041.179999999993</v>
      </c>
      <c r="E376" s="28">
        <v>0</v>
      </c>
      <c r="F376" s="28">
        <v>6386.46</v>
      </c>
      <c r="G376" s="28">
        <v>0</v>
      </c>
      <c r="H376" s="28">
        <v>88427.64</v>
      </c>
      <c r="I376" s="29">
        <v>0</v>
      </c>
    </row>
    <row r="377" spans="1:9" x14ac:dyDescent="0.25">
      <c r="A377" s="33" t="s">
        <v>5</v>
      </c>
      <c r="B377" s="4" t="s">
        <v>638</v>
      </c>
      <c r="C377" s="3" t="s">
        <v>596</v>
      </c>
      <c r="D377" s="28">
        <v>8595730.0099999998</v>
      </c>
      <c r="E377" s="28">
        <v>0</v>
      </c>
      <c r="F377" s="28">
        <v>0</v>
      </c>
      <c r="G377" s="28">
        <v>0</v>
      </c>
      <c r="H377" s="28">
        <v>8595730.0099999998</v>
      </c>
      <c r="I377" s="29">
        <v>0</v>
      </c>
    </row>
    <row r="378" spans="1:9" x14ac:dyDescent="0.25">
      <c r="A378" s="33" t="s">
        <v>5</v>
      </c>
      <c r="B378" s="4" t="s">
        <v>639</v>
      </c>
      <c r="C378" s="3" t="s">
        <v>347</v>
      </c>
      <c r="D378" s="28">
        <v>8595730.0099999998</v>
      </c>
      <c r="E378" s="28">
        <v>0</v>
      </c>
      <c r="F378" s="28">
        <v>0</v>
      </c>
      <c r="G378" s="28">
        <v>0</v>
      </c>
      <c r="H378" s="28">
        <v>8595730.0099999998</v>
      </c>
      <c r="I378" s="29">
        <v>0</v>
      </c>
    </row>
    <row r="379" spans="1:9" x14ac:dyDescent="0.25">
      <c r="A379" s="33" t="s">
        <v>5</v>
      </c>
      <c r="B379" s="4" t="s">
        <v>640</v>
      </c>
      <c r="C379" s="3" t="s">
        <v>618</v>
      </c>
      <c r="D379" s="28">
        <v>1452493</v>
      </c>
      <c r="E379" s="28">
        <v>0</v>
      </c>
      <c r="F379" s="28">
        <v>230766</v>
      </c>
      <c r="G379" s="28">
        <v>0</v>
      </c>
      <c r="H379" s="28">
        <v>1683259</v>
      </c>
      <c r="I379" s="29">
        <v>0</v>
      </c>
    </row>
    <row r="380" spans="1:9" x14ac:dyDescent="0.25">
      <c r="A380" s="33" t="s">
        <v>5</v>
      </c>
      <c r="B380" s="4" t="s">
        <v>641</v>
      </c>
      <c r="C380" s="3" t="s">
        <v>373</v>
      </c>
      <c r="D380" s="28">
        <v>1452493</v>
      </c>
      <c r="E380" s="28">
        <v>0</v>
      </c>
      <c r="F380" s="28">
        <v>230766</v>
      </c>
      <c r="G380" s="28">
        <v>0</v>
      </c>
      <c r="H380" s="28">
        <v>1683259</v>
      </c>
      <c r="I380" s="29">
        <v>0</v>
      </c>
    </row>
    <row r="381" spans="1:9" x14ac:dyDescent="0.25">
      <c r="A381" s="33" t="s">
        <v>5</v>
      </c>
      <c r="B381" s="4" t="s">
        <v>642</v>
      </c>
      <c r="C381" s="3" t="s">
        <v>621</v>
      </c>
      <c r="D381" s="28">
        <v>89033988.790000007</v>
      </c>
      <c r="E381" s="28">
        <v>0</v>
      </c>
      <c r="F381" s="28">
        <v>10775720.51</v>
      </c>
      <c r="G381" s="28">
        <v>127231.38</v>
      </c>
      <c r="H381" s="28">
        <v>99682477.920000002</v>
      </c>
      <c r="I381" s="29">
        <v>0</v>
      </c>
    </row>
    <row r="382" spans="1:9" x14ac:dyDescent="0.25">
      <c r="A382" s="33" t="s">
        <v>5</v>
      </c>
      <c r="B382" s="4" t="s">
        <v>643</v>
      </c>
      <c r="C382" s="3" t="s">
        <v>355</v>
      </c>
      <c r="D382" s="28">
        <v>89033988.790000007</v>
      </c>
      <c r="E382" s="28">
        <v>0</v>
      </c>
      <c r="F382" s="28">
        <v>10775720.51</v>
      </c>
      <c r="G382" s="28">
        <v>127231.38</v>
      </c>
      <c r="H382" s="28">
        <v>99682477.920000002</v>
      </c>
      <c r="I382" s="29">
        <v>0</v>
      </c>
    </row>
    <row r="383" spans="1:9" x14ac:dyDescent="0.25">
      <c r="A383" s="33" t="s">
        <v>5</v>
      </c>
      <c r="B383" s="4" t="s">
        <v>644</v>
      </c>
      <c r="C383" s="3" t="s">
        <v>599</v>
      </c>
      <c r="D383" s="28">
        <v>315145529.70999998</v>
      </c>
      <c r="E383" s="28">
        <v>0</v>
      </c>
      <c r="F383" s="28">
        <v>97193430.290000007</v>
      </c>
      <c r="G383" s="28">
        <v>61064686.280000001</v>
      </c>
      <c r="H383" s="28">
        <v>351274273.72000003</v>
      </c>
      <c r="I383" s="29">
        <v>0</v>
      </c>
    </row>
    <row r="384" spans="1:9" x14ac:dyDescent="0.25">
      <c r="A384" s="33" t="s">
        <v>5</v>
      </c>
      <c r="B384" s="4" t="s">
        <v>645</v>
      </c>
      <c r="C384" s="3" t="s">
        <v>361</v>
      </c>
      <c r="D384" s="28">
        <v>315145529.70999998</v>
      </c>
      <c r="E384" s="28">
        <v>0</v>
      </c>
      <c r="F384" s="28">
        <v>97193430.290000007</v>
      </c>
      <c r="G384" s="28">
        <v>61064686.280000001</v>
      </c>
      <c r="H384" s="28">
        <v>351274273.72000003</v>
      </c>
      <c r="I384" s="29">
        <v>0</v>
      </c>
    </row>
    <row r="385" spans="1:9" x14ac:dyDescent="0.25">
      <c r="A385" s="33" t="s">
        <v>5</v>
      </c>
      <c r="B385" s="4" t="s">
        <v>646</v>
      </c>
      <c r="C385" s="3" t="s">
        <v>602</v>
      </c>
      <c r="D385" s="28">
        <v>899470187.22000003</v>
      </c>
      <c r="E385" s="28">
        <v>0</v>
      </c>
      <c r="F385" s="28">
        <v>0</v>
      </c>
      <c r="G385" s="28">
        <v>0</v>
      </c>
      <c r="H385" s="28">
        <v>899470187.22000003</v>
      </c>
      <c r="I385" s="29">
        <v>0</v>
      </c>
    </row>
    <row r="386" spans="1:9" x14ac:dyDescent="0.25">
      <c r="A386" s="33" t="s">
        <v>5</v>
      </c>
      <c r="B386" s="4" t="s">
        <v>647</v>
      </c>
      <c r="C386" s="3" t="s">
        <v>365</v>
      </c>
      <c r="D386" s="28">
        <v>899470187.22000003</v>
      </c>
      <c r="E386" s="28">
        <v>0</v>
      </c>
      <c r="F386" s="28">
        <v>0</v>
      </c>
      <c r="G386" s="28">
        <v>0</v>
      </c>
      <c r="H386" s="28">
        <v>899470187.22000003</v>
      </c>
      <c r="I386" s="29">
        <v>0</v>
      </c>
    </row>
    <row r="387" spans="1:9" x14ac:dyDescent="0.25">
      <c r="A387" s="33" t="s">
        <v>5</v>
      </c>
      <c r="B387" s="4" t="s">
        <v>648</v>
      </c>
      <c r="C387" s="3" t="s">
        <v>369</v>
      </c>
      <c r="D387" s="28">
        <v>899470187.22000003</v>
      </c>
      <c r="E387" s="28">
        <v>0</v>
      </c>
      <c r="F387" s="28">
        <v>0</v>
      </c>
      <c r="G387" s="28">
        <v>0</v>
      </c>
      <c r="H387" s="28">
        <v>899470187.22000003</v>
      </c>
      <c r="I387" s="29">
        <v>0</v>
      </c>
    </row>
    <row r="388" spans="1:9" x14ac:dyDescent="0.25">
      <c r="A388" s="33" t="s">
        <v>104</v>
      </c>
      <c r="B388" s="4" t="s">
        <v>649</v>
      </c>
      <c r="C388" s="3" t="s">
        <v>650</v>
      </c>
      <c r="D388" s="28">
        <v>0</v>
      </c>
      <c r="E388" s="28">
        <v>810886</v>
      </c>
      <c r="F388" s="28">
        <v>407072983.48000002</v>
      </c>
      <c r="G388" s="28">
        <v>409047207.48000002</v>
      </c>
      <c r="H388" s="28">
        <v>0</v>
      </c>
      <c r="I388" s="29">
        <v>2785110</v>
      </c>
    </row>
    <row r="389" spans="1:9" x14ac:dyDescent="0.25">
      <c r="A389" s="33" t="s">
        <v>104</v>
      </c>
      <c r="B389" s="4" t="s">
        <v>651</v>
      </c>
      <c r="C389" s="3" t="s">
        <v>99</v>
      </c>
      <c r="D389" s="28">
        <v>0</v>
      </c>
      <c r="E389" s="28">
        <v>0</v>
      </c>
      <c r="F389" s="28">
        <v>680120.82</v>
      </c>
      <c r="G389" s="28">
        <v>680120.82</v>
      </c>
      <c r="H389" s="28">
        <v>0</v>
      </c>
      <c r="I389" s="29">
        <v>0</v>
      </c>
    </row>
    <row r="390" spans="1:9" x14ac:dyDescent="0.25">
      <c r="A390" s="33" t="s">
        <v>104</v>
      </c>
      <c r="B390" s="4" t="s">
        <v>652</v>
      </c>
      <c r="C390" s="3" t="s">
        <v>333</v>
      </c>
      <c r="D390" s="28">
        <v>0</v>
      </c>
      <c r="E390" s="28">
        <v>0</v>
      </c>
      <c r="F390" s="28">
        <v>680120.82</v>
      </c>
      <c r="G390" s="28">
        <v>680120.82</v>
      </c>
      <c r="H390" s="28">
        <v>0</v>
      </c>
      <c r="I390" s="29">
        <v>0</v>
      </c>
    </row>
    <row r="391" spans="1:9" x14ac:dyDescent="0.25">
      <c r="A391" s="33" t="s">
        <v>104</v>
      </c>
      <c r="B391" s="4" t="s">
        <v>653</v>
      </c>
      <c r="C391" s="3" t="s">
        <v>335</v>
      </c>
      <c r="D391" s="28">
        <v>0</v>
      </c>
      <c r="E391" s="28">
        <v>0</v>
      </c>
      <c r="F391" s="28">
        <v>64093.68</v>
      </c>
      <c r="G391" s="28">
        <v>64093.68</v>
      </c>
      <c r="H391" s="28">
        <v>0</v>
      </c>
      <c r="I391" s="29">
        <v>0</v>
      </c>
    </row>
    <row r="392" spans="1:9" x14ac:dyDescent="0.25">
      <c r="A392" s="33" t="s">
        <v>104</v>
      </c>
      <c r="B392" s="4" t="s">
        <v>654</v>
      </c>
      <c r="C392" s="3" t="s">
        <v>71</v>
      </c>
      <c r="D392" s="28">
        <v>0</v>
      </c>
      <c r="E392" s="28">
        <v>0</v>
      </c>
      <c r="F392" s="28">
        <v>210034.93</v>
      </c>
      <c r="G392" s="28">
        <v>210034.93</v>
      </c>
      <c r="H392" s="28">
        <v>0</v>
      </c>
      <c r="I392" s="29">
        <v>0</v>
      </c>
    </row>
    <row r="393" spans="1:9" x14ac:dyDescent="0.25">
      <c r="A393" s="33" t="s">
        <v>104</v>
      </c>
      <c r="B393" s="4" t="s">
        <v>655</v>
      </c>
      <c r="C393" s="3" t="s">
        <v>338</v>
      </c>
      <c r="D393" s="28">
        <v>0</v>
      </c>
      <c r="E393" s="28">
        <v>0</v>
      </c>
      <c r="F393" s="28">
        <v>30502.31</v>
      </c>
      <c r="G393" s="28">
        <v>30502.31</v>
      </c>
      <c r="H393" s="28">
        <v>0</v>
      </c>
      <c r="I393" s="29">
        <v>0</v>
      </c>
    </row>
    <row r="394" spans="1:9" x14ac:dyDescent="0.25">
      <c r="A394" s="33" t="s">
        <v>104</v>
      </c>
      <c r="B394" s="4" t="s">
        <v>656</v>
      </c>
      <c r="C394" s="3" t="s">
        <v>340</v>
      </c>
      <c r="D394" s="28">
        <v>0</v>
      </c>
      <c r="E394" s="28">
        <v>0</v>
      </c>
      <c r="F394" s="28">
        <v>369103.44</v>
      </c>
      <c r="G394" s="28">
        <v>369103.44</v>
      </c>
      <c r="H394" s="28">
        <v>0</v>
      </c>
      <c r="I394" s="29">
        <v>0</v>
      </c>
    </row>
    <row r="395" spans="1:9" x14ac:dyDescent="0.25">
      <c r="A395" s="33" t="s">
        <v>104</v>
      </c>
      <c r="B395" s="4" t="s">
        <v>657</v>
      </c>
      <c r="C395" s="3" t="s">
        <v>302</v>
      </c>
      <c r="D395" s="28">
        <v>0</v>
      </c>
      <c r="E395" s="28">
        <v>0</v>
      </c>
      <c r="F395" s="28">
        <v>6386.46</v>
      </c>
      <c r="G395" s="28">
        <v>6386.46</v>
      </c>
      <c r="H395" s="28">
        <v>0</v>
      </c>
      <c r="I395" s="29">
        <v>0</v>
      </c>
    </row>
    <row r="396" spans="1:9" x14ac:dyDescent="0.25">
      <c r="A396" s="33" t="s">
        <v>104</v>
      </c>
      <c r="B396" s="4" t="s">
        <v>658</v>
      </c>
      <c r="C396" s="3" t="s">
        <v>596</v>
      </c>
      <c r="D396" s="28">
        <v>0</v>
      </c>
      <c r="E396" s="28">
        <v>810886</v>
      </c>
      <c r="F396" s="28">
        <v>1824442.05</v>
      </c>
      <c r="G396" s="28">
        <v>1041591.05</v>
      </c>
      <c r="H396" s="28">
        <v>0</v>
      </c>
      <c r="I396" s="29">
        <v>28035</v>
      </c>
    </row>
    <row r="397" spans="1:9" x14ac:dyDescent="0.25">
      <c r="A397" s="33" t="s">
        <v>104</v>
      </c>
      <c r="B397" s="4" t="s">
        <v>659</v>
      </c>
      <c r="C397" s="3" t="s">
        <v>347</v>
      </c>
      <c r="D397" s="28">
        <v>0</v>
      </c>
      <c r="E397" s="28">
        <v>810886</v>
      </c>
      <c r="F397" s="28">
        <v>1824442.05</v>
      </c>
      <c r="G397" s="28">
        <v>1041591.05</v>
      </c>
      <c r="H397" s="28">
        <v>0</v>
      </c>
      <c r="I397" s="29">
        <v>28035</v>
      </c>
    </row>
    <row r="398" spans="1:9" x14ac:dyDescent="0.25">
      <c r="A398" s="33" t="s">
        <v>104</v>
      </c>
      <c r="B398" s="4" t="s">
        <v>660</v>
      </c>
      <c r="C398" s="3" t="s">
        <v>618</v>
      </c>
      <c r="D398" s="28">
        <v>0</v>
      </c>
      <c r="E398" s="28">
        <v>0</v>
      </c>
      <c r="F398" s="28">
        <v>230766</v>
      </c>
      <c r="G398" s="28">
        <v>230766</v>
      </c>
      <c r="H398" s="28">
        <v>0</v>
      </c>
      <c r="I398" s="29">
        <v>0</v>
      </c>
    </row>
    <row r="399" spans="1:9" x14ac:dyDescent="0.25">
      <c r="A399" s="33" t="s">
        <v>104</v>
      </c>
      <c r="B399" s="4" t="s">
        <v>661</v>
      </c>
      <c r="C399" s="3" t="s">
        <v>373</v>
      </c>
      <c r="D399" s="28">
        <v>0</v>
      </c>
      <c r="E399" s="28">
        <v>0</v>
      </c>
      <c r="F399" s="28">
        <v>230766</v>
      </c>
      <c r="G399" s="28">
        <v>230766</v>
      </c>
      <c r="H399" s="28">
        <v>0</v>
      </c>
      <c r="I399" s="29">
        <v>0</v>
      </c>
    </row>
    <row r="400" spans="1:9" x14ac:dyDescent="0.25">
      <c r="A400" s="33" t="s">
        <v>104</v>
      </c>
      <c r="B400" s="4" t="s">
        <v>662</v>
      </c>
      <c r="C400" s="3" t="s">
        <v>621</v>
      </c>
      <c r="D400" s="28">
        <v>0</v>
      </c>
      <c r="E400" s="28">
        <v>0</v>
      </c>
      <c r="F400" s="28">
        <v>7891414.1299999999</v>
      </c>
      <c r="G400" s="28">
        <v>10648489.130000001</v>
      </c>
      <c r="H400" s="28">
        <v>0</v>
      </c>
      <c r="I400" s="29">
        <v>2757075</v>
      </c>
    </row>
    <row r="401" spans="1:9" x14ac:dyDescent="0.25">
      <c r="A401" s="33" t="s">
        <v>104</v>
      </c>
      <c r="B401" s="4" t="s">
        <v>663</v>
      </c>
      <c r="C401" s="3" t="s">
        <v>355</v>
      </c>
      <c r="D401" s="28">
        <v>0</v>
      </c>
      <c r="E401" s="28">
        <v>0</v>
      </c>
      <c r="F401" s="28">
        <v>7891414.1299999999</v>
      </c>
      <c r="G401" s="28">
        <v>10648489.130000001</v>
      </c>
      <c r="H401" s="28">
        <v>0</v>
      </c>
      <c r="I401" s="29">
        <v>2757075</v>
      </c>
    </row>
    <row r="402" spans="1:9" x14ac:dyDescent="0.25">
      <c r="A402" s="33" t="s">
        <v>104</v>
      </c>
      <c r="B402" s="4" t="s">
        <v>664</v>
      </c>
      <c r="C402" s="3" t="s">
        <v>599</v>
      </c>
      <c r="D402" s="28">
        <v>0</v>
      </c>
      <c r="E402" s="28">
        <v>0</v>
      </c>
      <c r="F402" s="28">
        <v>65888939.530000001</v>
      </c>
      <c r="G402" s="28">
        <v>65888939.530000001</v>
      </c>
      <c r="H402" s="28">
        <v>0</v>
      </c>
      <c r="I402" s="29">
        <v>0</v>
      </c>
    </row>
    <row r="403" spans="1:9" x14ac:dyDescent="0.25">
      <c r="A403" s="33" t="s">
        <v>104</v>
      </c>
      <c r="B403" s="4" t="s">
        <v>665</v>
      </c>
      <c r="C403" s="3" t="s">
        <v>361</v>
      </c>
      <c r="D403" s="28">
        <v>0</v>
      </c>
      <c r="E403" s="28">
        <v>0</v>
      </c>
      <c r="F403" s="28">
        <v>65888939.530000001</v>
      </c>
      <c r="G403" s="28">
        <v>65888939.530000001</v>
      </c>
      <c r="H403" s="28">
        <v>0</v>
      </c>
      <c r="I403" s="29">
        <v>0</v>
      </c>
    </row>
    <row r="404" spans="1:9" x14ac:dyDescent="0.25">
      <c r="A404" s="33" t="s">
        <v>104</v>
      </c>
      <c r="B404" s="4" t="s">
        <v>666</v>
      </c>
      <c r="C404" s="3" t="s">
        <v>602</v>
      </c>
      <c r="D404" s="28">
        <v>0</v>
      </c>
      <c r="E404" s="28">
        <v>0</v>
      </c>
      <c r="F404" s="28">
        <v>330557300.94999999</v>
      </c>
      <c r="G404" s="28">
        <v>330557300.94999999</v>
      </c>
      <c r="H404" s="28">
        <v>0</v>
      </c>
      <c r="I404" s="29">
        <v>0</v>
      </c>
    </row>
    <row r="405" spans="1:9" x14ac:dyDescent="0.25">
      <c r="A405" s="33" t="s">
        <v>104</v>
      </c>
      <c r="B405" s="4" t="s">
        <v>667</v>
      </c>
      <c r="C405" s="3" t="s">
        <v>365</v>
      </c>
      <c r="D405" s="28">
        <v>0</v>
      </c>
      <c r="E405" s="28">
        <v>0</v>
      </c>
      <c r="F405" s="28">
        <v>330557300.94999999</v>
      </c>
      <c r="G405" s="28">
        <v>330557300.94999999</v>
      </c>
      <c r="H405" s="28">
        <v>0</v>
      </c>
      <c r="I405" s="29">
        <v>0</v>
      </c>
    </row>
    <row r="406" spans="1:9" x14ac:dyDescent="0.25">
      <c r="A406" s="33" t="s">
        <v>104</v>
      </c>
      <c r="B406" s="4" t="s">
        <v>668</v>
      </c>
      <c r="C406" s="3" t="s">
        <v>367</v>
      </c>
      <c r="D406" s="28">
        <v>0</v>
      </c>
      <c r="E406" s="28">
        <v>0</v>
      </c>
      <c r="F406" s="28">
        <v>330960828.94999999</v>
      </c>
      <c r="G406" s="28">
        <v>330960828.94999999</v>
      </c>
      <c r="H406" s="28">
        <v>0</v>
      </c>
      <c r="I406" s="29">
        <v>0</v>
      </c>
    </row>
    <row r="407" spans="1:9" x14ac:dyDescent="0.25">
      <c r="A407" s="33" t="s">
        <v>104</v>
      </c>
      <c r="B407" s="4" t="s">
        <v>669</v>
      </c>
      <c r="C407" s="3" t="s">
        <v>369</v>
      </c>
      <c r="D407" s="28">
        <v>0</v>
      </c>
      <c r="E407" s="28">
        <v>0</v>
      </c>
      <c r="F407" s="28">
        <v>-403528</v>
      </c>
      <c r="G407" s="28">
        <v>-403528</v>
      </c>
      <c r="H407" s="28">
        <v>0</v>
      </c>
      <c r="I407" s="29">
        <v>0</v>
      </c>
    </row>
    <row r="408" spans="1:9" x14ac:dyDescent="0.25">
      <c r="A408" s="33" t="s">
        <v>104</v>
      </c>
      <c r="B408" s="4" t="s">
        <v>670</v>
      </c>
      <c r="C408" s="3" t="s">
        <v>671</v>
      </c>
      <c r="D408" s="28">
        <v>0</v>
      </c>
      <c r="E408" s="28">
        <v>8964436268.5499992</v>
      </c>
      <c r="F408" s="28">
        <v>0</v>
      </c>
      <c r="G408" s="28">
        <v>407072983.48000002</v>
      </c>
      <c r="H408" s="28">
        <v>0</v>
      </c>
      <c r="I408" s="29">
        <v>9371509252.0300007</v>
      </c>
    </row>
    <row r="409" spans="1:9" x14ac:dyDescent="0.25">
      <c r="A409" s="33" t="s">
        <v>104</v>
      </c>
      <c r="B409" s="4" t="s">
        <v>672</v>
      </c>
      <c r="C409" s="3" t="s">
        <v>99</v>
      </c>
      <c r="D409" s="28">
        <v>0</v>
      </c>
      <c r="E409" s="28">
        <v>8686741.1799999997</v>
      </c>
      <c r="F409" s="28">
        <v>0</v>
      </c>
      <c r="G409" s="28">
        <v>680120.82</v>
      </c>
      <c r="H409" s="28">
        <v>0</v>
      </c>
      <c r="I409" s="29">
        <v>9366862</v>
      </c>
    </row>
    <row r="410" spans="1:9" x14ac:dyDescent="0.25">
      <c r="A410" s="33" t="s">
        <v>104</v>
      </c>
      <c r="B410" s="4" t="s">
        <v>673</v>
      </c>
      <c r="C410" s="3" t="s">
        <v>333</v>
      </c>
      <c r="D410" s="28">
        <v>0</v>
      </c>
      <c r="E410" s="28">
        <v>8686741.1799999997</v>
      </c>
      <c r="F410" s="28">
        <v>0</v>
      </c>
      <c r="G410" s="28">
        <v>680120.82</v>
      </c>
      <c r="H410" s="28">
        <v>0</v>
      </c>
      <c r="I410" s="29">
        <v>9366862</v>
      </c>
    </row>
    <row r="411" spans="1:9" x14ac:dyDescent="0.25">
      <c r="A411" s="33" t="s">
        <v>104</v>
      </c>
      <c r="B411" s="4" t="s">
        <v>674</v>
      </c>
      <c r="C411" s="3" t="s">
        <v>335</v>
      </c>
      <c r="D411" s="28">
        <v>0</v>
      </c>
      <c r="E411" s="28">
        <v>475999.75</v>
      </c>
      <c r="F411" s="28">
        <v>0</v>
      </c>
      <c r="G411" s="28">
        <v>64093.68</v>
      </c>
      <c r="H411" s="28">
        <v>0</v>
      </c>
      <c r="I411" s="29">
        <v>540093.43000000005</v>
      </c>
    </row>
    <row r="412" spans="1:9" x14ac:dyDescent="0.25">
      <c r="A412" s="33" t="s">
        <v>104</v>
      </c>
      <c r="B412" s="4" t="s">
        <v>675</v>
      </c>
      <c r="C412" s="3" t="s">
        <v>71</v>
      </c>
      <c r="D412" s="28">
        <v>0</v>
      </c>
      <c r="E412" s="28">
        <v>2926739.35</v>
      </c>
      <c r="F412" s="28">
        <v>0</v>
      </c>
      <c r="G412" s="28">
        <v>210034.93</v>
      </c>
      <c r="H412" s="28">
        <v>0</v>
      </c>
      <c r="I412" s="29">
        <v>3136774.28</v>
      </c>
    </row>
    <row r="413" spans="1:9" x14ac:dyDescent="0.25">
      <c r="A413" s="33" t="s">
        <v>104</v>
      </c>
      <c r="B413" s="4" t="s">
        <v>676</v>
      </c>
      <c r="C413" s="3" t="s">
        <v>338</v>
      </c>
      <c r="D413" s="28">
        <v>0</v>
      </c>
      <c r="E413" s="28">
        <v>181341.04</v>
      </c>
      <c r="F413" s="28">
        <v>0</v>
      </c>
      <c r="G413" s="28">
        <v>30502.31</v>
      </c>
      <c r="H413" s="28">
        <v>0</v>
      </c>
      <c r="I413" s="29">
        <v>211843.35</v>
      </c>
    </row>
    <row r="414" spans="1:9" x14ac:dyDescent="0.25">
      <c r="A414" s="33" t="s">
        <v>104</v>
      </c>
      <c r="B414" s="4" t="s">
        <v>677</v>
      </c>
      <c r="C414" s="3" t="s">
        <v>340</v>
      </c>
      <c r="D414" s="28">
        <v>0</v>
      </c>
      <c r="E414" s="28">
        <v>5020619.8600000003</v>
      </c>
      <c r="F414" s="28">
        <v>0</v>
      </c>
      <c r="G414" s="28">
        <v>369103.44</v>
      </c>
      <c r="H414" s="28">
        <v>0</v>
      </c>
      <c r="I414" s="29">
        <v>5389723.2999999998</v>
      </c>
    </row>
    <row r="415" spans="1:9" x14ac:dyDescent="0.25">
      <c r="A415" s="33" t="s">
        <v>104</v>
      </c>
      <c r="B415" s="4" t="s">
        <v>678</v>
      </c>
      <c r="C415" s="3" t="s">
        <v>302</v>
      </c>
      <c r="D415" s="28">
        <v>0</v>
      </c>
      <c r="E415" s="28">
        <v>82041.179999999993</v>
      </c>
      <c r="F415" s="28">
        <v>0</v>
      </c>
      <c r="G415" s="28">
        <v>6386.46</v>
      </c>
      <c r="H415" s="28">
        <v>0</v>
      </c>
      <c r="I415" s="29">
        <v>88427.64</v>
      </c>
    </row>
    <row r="416" spans="1:9" x14ac:dyDescent="0.25">
      <c r="A416" s="33" t="s">
        <v>104</v>
      </c>
      <c r="B416" s="4" t="s">
        <v>679</v>
      </c>
      <c r="C416" s="3" t="s">
        <v>596</v>
      </c>
      <c r="D416" s="28">
        <v>0</v>
      </c>
      <c r="E416" s="28">
        <v>12741093.74</v>
      </c>
      <c r="F416" s="28">
        <v>0</v>
      </c>
      <c r="G416" s="28">
        <v>1824442.05</v>
      </c>
      <c r="H416" s="28">
        <v>0</v>
      </c>
      <c r="I416" s="29">
        <v>14565535.789999999</v>
      </c>
    </row>
    <row r="417" spans="1:9" x14ac:dyDescent="0.25">
      <c r="A417" s="33" t="s">
        <v>104</v>
      </c>
      <c r="B417" s="4" t="s">
        <v>680</v>
      </c>
      <c r="C417" s="3" t="s">
        <v>347</v>
      </c>
      <c r="D417" s="28">
        <v>0</v>
      </c>
      <c r="E417" s="28">
        <v>12741093.74</v>
      </c>
      <c r="F417" s="28">
        <v>0</v>
      </c>
      <c r="G417" s="28">
        <v>1824442.05</v>
      </c>
      <c r="H417" s="28">
        <v>0</v>
      </c>
      <c r="I417" s="29">
        <v>14565535.789999999</v>
      </c>
    </row>
    <row r="418" spans="1:9" x14ac:dyDescent="0.25">
      <c r="A418" s="33" t="s">
        <v>104</v>
      </c>
      <c r="B418" s="4" t="s">
        <v>681</v>
      </c>
      <c r="C418" s="3" t="s">
        <v>618</v>
      </c>
      <c r="D418" s="28">
        <v>0</v>
      </c>
      <c r="E418" s="28">
        <v>1452493</v>
      </c>
      <c r="F418" s="28">
        <v>0</v>
      </c>
      <c r="G418" s="28">
        <v>230766</v>
      </c>
      <c r="H418" s="28">
        <v>0</v>
      </c>
      <c r="I418" s="29">
        <v>1683259</v>
      </c>
    </row>
    <row r="419" spans="1:9" x14ac:dyDescent="0.25">
      <c r="A419" s="33" t="s">
        <v>104</v>
      </c>
      <c r="B419" s="4" t="s">
        <v>682</v>
      </c>
      <c r="C419" s="3" t="s">
        <v>373</v>
      </c>
      <c r="D419" s="28">
        <v>0</v>
      </c>
      <c r="E419" s="28">
        <v>1452493</v>
      </c>
      <c r="F419" s="28">
        <v>0</v>
      </c>
      <c r="G419" s="28">
        <v>230766</v>
      </c>
      <c r="H419" s="28">
        <v>0</v>
      </c>
      <c r="I419" s="29">
        <v>1683259</v>
      </c>
    </row>
    <row r="420" spans="1:9" x14ac:dyDescent="0.25">
      <c r="A420" s="33" t="s">
        <v>104</v>
      </c>
      <c r="B420" s="4" t="s">
        <v>683</v>
      </c>
      <c r="C420" s="3" t="s">
        <v>621</v>
      </c>
      <c r="D420" s="28">
        <v>0</v>
      </c>
      <c r="E420" s="28">
        <v>89033988.790000007</v>
      </c>
      <c r="F420" s="28">
        <v>0</v>
      </c>
      <c r="G420" s="28">
        <v>7891414.1299999999</v>
      </c>
      <c r="H420" s="28">
        <v>0</v>
      </c>
      <c r="I420" s="29">
        <v>96925402.920000002</v>
      </c>
    </row>
    <row r="421" spans="1:9" x14ac:dyDescent="0.25">
      <c r="A421" s="33" t="s">
        <v>104</v>
      </c>
      <c r="B421" s="4" t="s">
        <v>684</v>
      </c>
      <c r="C421" s="3" t="s">
        <v>355</v>
      </c>
      <c r="D421" s="28">
        <v>0</v>
      </c>
      <c r="E421" s="28">
        <v>89033988.790000007</v>
      </c>
      <c r="F421" s="28">
        <v>0</v>
      </c>
      <c r="G421" s="28">
        <v>7891414.1299999999</v>
      </c>
      <c r="H421" s="28">
        <v>0</v>
      </c>
      <c r="I421" s="29">
        <v>96925402.920000002</v>
      </c>
    </row>
    <row r="422" spans="1:9" x14ac:dyDescent="0.25">
      <c r="A422" s="33" t="s">
        <v>104</v>
      </c>
      <c r="B422" s="4" t="s">
        <v>685</v>
      </c>
      <c r="C422" s="3" t="s">
        <v>599</v>
      </c>
      <c r="D422" s="28">
        <v>0</v>
      </c>
      <c r="E422" s="28">
        <v>2412152166.6799998</v>
      </c>
      <c r="F422" s="28">
        <v>0</v>
      </c>
      <c r="G422" s="28">
        <v>65888939.530000001</v>
      </c>
      <c r="H422" s="28">
        <v>0</v>
      </c>
      <c r="I422" s="29">
        <v>2478041106.21</v>
      </c>
    </row>
    <row r="423" spans="1:9" x14ac:dyDescent="0.25">
      <c r="A423" s="33" t="s">
        <v>104</v>
      </c>
      <c r="B423" s="4" t="s">
        <v>686</v>
      </c>
      <c r="C423" s="3" t="s">
        <v>361</v>
      </c>
      <c r="D423" s="28">
        <v>0</v>
      </c>
      <c r="E423" s="28">
        <v>2412152166.6799998</v>
      </c>
      <c r="F423" s="28">
        <v>0</v>
      </c>
      <c r="G423" s="28">
        <v>65888939.530000001</v>
      </c>
      <c r="H423" s="28">
        <v>0</v>
      </c>
      <c r="I423" s="29">
        <v>2478041106.21</v>
      </c>
    </row>
    <row r="424" spans="1:9" x14ac:dyDescent="0.25">
      <c r="A424" s="33" t="s">
        <v>104</v>
      </c>
      <c r="B424" s="4" t="s">
        <v>687</v>
      </c>
      <c r="C424" s="3" t="s">
        <v>602</v>
      </c>
      <c r="D424" s="28">
        <v>0</v>
      </c>
      <c r="E424" s="28">
        <v>6440369785.1599998</v>
      </c>
      <c r="F424" s="28">
        <v>0</v>
      </c>
      <c r="G424" s="28">
        <v>330557300.94999999</v>
      </c>
      <c r="H424" s="28">
        <v>0</v>
      </c>
      <c r="I424" s="29">
        <v>6770927086.1099997</v>
      </c>
    </row>
    <row r="425" spans="1:9" x14ac:dyDescent="0.25">
      <c r="A425" s="33" t="s">
        <v>104</v>
      </c>
      <c r="B425" s="4" t="s">
        <v>688</v>
      </c>
      <c r="C425" s="3" t="s">
        <v>365</v>
      </c>
      <c r="D425" s="28">
        <v>0</v>
      </c>
      <c r="E425" s="28">
        <v>6440369785.1599998</v>
      </c>
      <c r="F425" s="28">
        <v>0</v>
      </c>
      <c r="G425" s="28">
        <v>330557300.94999999</v>
      </c>
      <c r="H425" s="28">
        <v>0</v>
      </c>
      <c r="I425" s="29">
        <v>6770927086.1099997</v>
      </c>
    </row>
    <row r="426" spans="1:9" x14ac:dyDescent="0.25">
      <c r="A426" s="33" t="s">
        <v>104</v>
      </c>
      <c r="B426" s="4" t="s">
        <v>689</v>
      </c>
      <c r="C426" s="3" t="s">
        <v>367</v>
      </c>
      <c r="D426" s="28">
        <v>0</v>
      </c>
      <c r="E426" s="28">
        <v>3375248761.9400001</v>
      </c>
      <c r="F426" s="28">
        <v>0</v>
      </c>
      <c r="G426" s="28">
        <v>330960828.94999999</v>
      </c>
      <c r="H426" s="28">
        <v>0</v>
      </c>
      <c r="I426" s="29">
        <v>3706209590.8899999</v>
      </c>
    </row>
    <row r="427" spans="1:9" x14ac:dyDescent="0.25">
      <c r="A427" s="33" t="s">
        <v>104</v>
      </c>
      <c r="B427" s="4" t="s">
        <v>690</v>
      </c>
      <c r="C427" s="3" t="s">
        <v>369</v>
      </c>
      <c r="D427" s="28">
        <v>0</v>
      </c>
      <c r="E427" s="28">
        <v>3065121023.2199998</v>
      </c>
      <c r="F427" s="28">
        <v>0</v>
      </c>
      <c r="G427" s="28">
        <v>-403528</v>
      </c>
      <c r="H427" s="28">
        <v>0</v>
      </c>
      <c r="I427" s="29">
        <v>3064717495.2199998</v>
      </c>
    </row>
    <row r="428" spans="1:9" x14ac:dyDescent="0.25">
      <c r="A428" s="33" t="s">
        <v>104</v>
      </c>
      <c r="B428" s="4" t="s">
        <v>691</v>
      </c>
      <c r="C428" s="3" t="s">
        <v>692</v>
      </c>
      <c r="D428" s="28">
        <v>0</v>
      </c>
      <c r="E428" s="28">
        <v>0</v>
      </c>
      <c r="F428" s="28">
        <v>3614710801.2600002</v>
      </c>
      <c r="G428" s="28">
        <v>3614710801.2600002</v>
      </c>
      <c r="H428" s="28">
        <v>0</v>
      </c>
      <c r="I428" s="29">
        <v>0</v>
      </c>
    </row>
    <row r="429" spans="1:9" x14ac:dyDescent="0.25">
      <c r="A429" s="33" t="s">
        <v>104</v>
      </c>
      <c r="B429" s="4" t="s">
        <v>693</v>
      </c>
      <c r="C429" s="3" t="s">
        <v>694</v>
      </c>
      <c r="D429" s="28">
        <v>0</v>
      </c>
      <c r="E429" s="28">
        <v>9369504179</v>
      </c>
      <c r="F429" s="28">
        <v>0</v>
      </c>
      <c r="G429" s="28">
        <v>0</v>
      </c>
      <c r="H429" s="28">
        <v>0</v>
      </c>
      <c r="I429" s="29">
        <v>9369504179</v>
      </c>
    </row>
    <row r="430" spans="1:9" x14ac:dyDescent="0.25">
      <c r="A430" s="33" t="s">
        <v>5</v>
      </c>
      <c r="B430" s="4" t="s">
        <v>695</v>
      </c>
      <c r="C430" s="3" t="s">
        <v>696</v>
      </c>
      <c r="D430" s="28">
        <v>3826404638.1100001</v>
      </c>
      <c r="E430" s="28">
        <v>0</v>
      </c>
      <c r="F430" s="28">
        <v>552564020.26999998</v>
      </c>
      <c r="G430" s="28">
        <v>1087536197.1300001</v>
      </c>
      <c r="H430" s="28">
        <v>3291432461.25</v>
      </c>
      <c r="I430" s="29">
        <v>0</v>
      </c>
    </row>
    <row r="431" spans="1:9" x14ac:dyDescent="0.25">
      <c r="A431" s="33" t="s">
        <v>104</v>
      </c>
      <c r="B431" s="4" t="s">
        <v>697</v>
      </c>
      <c r="C431" s="3" t="s">
        <v>698</v>
      </c>
      <c r="D431" s="28">
        <v>0</v>
      </c>
      <c r="E431" s="28">
        <v>1322384669.9100001</v>
      </c>
      <c r="F431" s="28">
        <v>504875900.31</v>
      </c>
      <c r="G431" s="28">
        <v>552564020.26999998</v>
      </c>
      <c r="H431" s="28">
        <v>0</v>
      </c>
      <c r="I431" s="29">
        <v>1370072789.8699999</v>
      </c>
    </row>
    <row r="432" spans="1:9" x14ac:dyDescent="0.25">
      <c r="A432" s="33" t="s">
        <v>5</v>
      </c>
      <c r="B432" s="4" t="s">
        <v>699</v>
      </c>
      <c r="C432" s="3" t="s">
        <v>700</v>
      </c>
      <c r="D432" s="28">
        <v>523360903.11000001</v>
      </c>
      <c r="E432" s="28">
        <v>0</v>
      </c>
      <c r="F432" s="28">
        <v>582660296.82000005</v>
      </c>
      <c r="G432" s="28">
        <v>660938701.48000002</v>
      </c>
      <c r="H432" s="28">
        <v>445082498.44999999</v>
      </c>
      <c r="I432" s="29">
        <v>0</v>
      </c>
    </row>
    <row r="433" spans="1:10" x14ac:dyDescent="0.25">
      <c r="A433" s="33" t="s">
        <v>5</v>
      </c>
      <c r="B433" s="4" t="s">
        <v>701</v>
      </c>
      <c r="C433" s="3" t="s">
        <v>702</v>
      </c>
      <c r="D433" s="28">
        <v>529260.75</v>
      </c>
      <c r="E433" s="28">
        <v>0</v>
      </c>
      <c r="F433" s="28">
        <v>660938701.48000002</v>
      </c>
      <c r="G433" s="28">
        <v>669351141.72000003</v>
      </c>
      <c r="H433" s="28">
        <v>-7883179.4900000002</v>
      </c>
      <c r="I433" s="29">
        <v>0</v>
      </c>
    </row>
    <row r="434" spans="1:10" x14ac:dyDescent="0.25">
      <c r="A434" s="33" t="s">
        <v>5</v>
      </c>
      <c r="B434" s="4" t="s">
        <v>703</v>
      </c>
      <c r="C434" s="3" t="s">
        <v>704</v>
      </c>
      <c r="D434" s="28">
        <v>197091963.65000001</v>
      </c>
      <c r="E434" s="28">
        <v>0</v>
      </c>
      <c r="F434" s="28">
        <v>669351141.72000003</v>
      </c>
      <c r="G434" s="28">
        <v>644320740.65999997</v>
      </c>
      <c r="H434" s="28">
        <v>222122364.71000001</v>
      </c>
      <c r="I434" s="29">
        <v>0</v>
      </c>
    </row>
    <row r="435" spans="1:10" s="1" customFormat="1" ht="11.45" customHeight="1" x14ac:dyDescent="0.25">
      <c r="A435" s="33" t="s">
        <v>5</v>
      </c>
      <c r="B435" s="4" t="s">
        <v>705</v>
      </c>
      <c r="C435" s="3" t="s">
        <v>706</v>
      </c>
      <c r="D435" s="28">
        <v>6144502083.29</v>
      </c>
      <c r="E435" s="28">
        <v>0</v>
      </c>
      <c r="F435" s="28">
        <v>644320740.65999997</v>
      </c>
      <c r="G435" s="28">
        <v>0</v>
      </c>
      <c r="H435" s="28">
        <v>6788822823.9499998</v>
      </c>
      <c r="I435" s="29">
        <v>0</v>
      </c>
    </row>
    <row r="436" spans="1:10" s="1" customFormat="1" ht="11.45" customHeight="1" x14ac:dyDescent="0.25">
      <c r="A436" s="24"/>
      <c r="B436" s="25"/>
      <c r="C436" s="56" t="s">
        <v>707</v>
      </c>
      <c r="D436" s="30">
        <v>41880385904.690002</v>
      </c>
      <c r="E436" s="30">
        <v>41880385904.690002</v>
      </c>
      <c r="F436" s="30">
        <v>7645322015.1800003</v>
      </c>
      <c r="G436" s="30">
        <v>7645322015.1800003</v>
      </c>
      <c r="H436" s="30">
        <v>42346928869.220001</v>
      </c>
      <c r="I436" s="31">
        <v>42346928869.220001</v>
      </c>
    </row>
    <row r="437" spans="1:10" s="1" customFormat="1" ht="11.45" customHeight="1" x14ac:dyDescent="0.15">
      <c r="A437" s="34"/>
      <c r="B437" s="35"/>
      <c r="C437" s="36"/>
      <c r="D437" s="36"/>
      <c r="E437" s="36"/>
      <c r="F437" s="36"/>
      <c r="G437" s="36"/>
      <c r="H437" s="36"/>
      <c r="I437" s="36"/>
    </row>
    <row r="438" spans="1:10" s="1" customFormat="1" ht="11.45" customHeight="1" x14ac:dyDescent="0.2">
      <c r="A438" s="5"/>
      <c r="B438" s="70" t="s">
        <v>711</v>
      </c>
      <c r="C438" s="70"/>
      <c r="D438" s="70"/>
      <c r="E438" s="70"/>
      <c r="F438" s="70"/>
      <c r="G438" s="70"/>
      <c r="H438" s="70"/>
      <c r="I438" s="70"/>
    </row>
    <row r="439" spans="1:10" s="1" customFormat="1" ht="11.45" customHeight="1" x14ac:dyDescent="0.2">
      <c r="A439" s="6"/>
      <c r="B439" s="7"/>
      <c r="C439" s="8"/>
      <c r="D439" s="9"/>
      <c r="E439" s="9"/>
      <c r="F439" s="6"/>
      <c r="G439" s="10"/>
      <c r="H439" s="11"/>
      <c r="I439" s="9"/>
    </row>
    <row r="440" spans="1:10" s="1" customFormat="1" ht="11.45" customHeight="1" x14ac:dyDescent="0.25">
      <c r="A440" s="6"/>
      <c r="B440" s="7"/>
      <c r="C440" s="8"/>
      <c r="D440" s="12"/>
      <c r="E440" s="12"/>
      <c r="F440" s="12"/>
      <c r="G440" s="12"/>
      <c r="H440" s="12"/>
      <c r="I440" s="12"/>
    </row>
    <row r="441" spans="1:10" s="1" customFormat="1" ht="11.45" customHeight="1" x14ac:dyDescent="0.25">
      <c r="A441" s="6"/>
      <c r="B441" s="7"/>
      <c r="C441" s="8"/>
      <c r="D441" s="12"/>
      <c r="E441" s="12"/>
      <c r="F441" s="12"/>
      <c r="G441" s="12"/>
      <c r="H441" s="12"/>
      <c r="I441" s="12"/>
    </row>
    <row r="442" spans="1:10" s="13" customFormat="1" ht="11.45" customHeight="1" x14ac:dyDescent="0.2">
      <c r="A442" s="6"/>
      <c r="B442" s="7"/>
      <c r="C442" s="8"/>
      <c r="D442" s="8"/>
      <c r="E442" s="8"/>
      <c r="F442" s="8"/>
      <c r="G442" s="8"/>
      <c r="H442" s="8"/>
      <c r="I442" s="8"/>
      <c r="J442" s="8"/>
    </row>
    <row r="443" spans="1:10" s="13" customFormat="1" ht="11.45" customHeight="1" x14ac:dyDescent="0.2">
      <c r="A443" s="6"/>
      <c r="B443" s="7"/>
      <c r="C443" s="8"/>
      <c r="D443" s="9"/>
      <c r="E443" s="9"/>
      <c r="F443" s="6"/>
      <c r="G443" s="10"/>
      <c r="H443" s="11"/>
      <c r="I443" s="9"/>
    </row>
    <row r="444" spans="1:10" s="13" customFormat="1" ht="11.25" customHeight="1" x14ac:dyDescent="0.2">
      <c r="A444" s="6"/>
      <c r="B444" s="7"/>
      <c r="C444" s="8"/>
      <c r="D444" s="9"/>
      <c r="E444" s="10"/>
      <c r="F444" s="11"/>
      <c r="G444" s="9"/>
      <c r="H444" s="9"/>
    </row>
    <row r="445" spans="1:10" s="13" customFormat="1" ht="12" customHeight="1" x14ac:dyDescent="0.2">
      <c r="A445" s="6"/>
      <c r="B445" s="71" t="s">
        <v>712</v>
      </c>
      <c r="C445" s="71"/>
      <c r="D445" s="71"/>
      <c r="E445" s="9"/>
      <c r="F445" s="72" t="s">
        <v>713</v>
      </c>
      <c r="G445" s="72"/>
      <c r="H445" s="72"/>
      <c r="I445" s="72"/>
    </row>
    <row r="446" spans="1:10" s="13" customFormat="1" ht="21" customHeight="1" x14ac:dyDescent="0.2">
      <c r="A446" s="14"/>
      <c r="B446" s="73" t="s">
        <v>714</v>
      </c>
      <c r="C446" s="73"/>
      <c r="D446" s="73"/>
      <c r="E446" s="15"/>
      <c r="F446" s="73" t="s">
        <v>718</v>
      </c>
      <c r="G446" s="73"/>
      <c r="H446" s="73"/>
      <c r="I446" s="73"/>
    </row>
    <row r="447" spans="1:10" s="13" customFormat="1" ht="11.45" customHeight="1" x14ac:dyDescent="0.2">
      <c r="A447" s="14"/>
      <c r="B447" s="67" t="s">
        <v>715</v>
      </c>
      <c r="C447" s="67"/>
      <c r="D447" s="67"/>
      <c r="E447" s="16"/>
      <c r="F447" s="67" t="s">
        <v>740</v>
      </c>
      <c r="G447" s="67"/>
      <c r="H447" s="67"/>
      <c r="I447" s="67"/>
    </row>
    <row r="448" spans="1:10" s="13" customFormat="1" ht="11.45" customHeight="1" x14ac:dyDescent="0.2">
      <c r="A448" s="14"/>
      <c r="B448" s="67"/>
      <c r="C448" s="67"/>
      <c r="D448" s="67"/>
      <c r="E448" s="16"/>
      <c r="F448" s="17"/>
      <c r="G448" s="17"/>
      <c r="H448" s="15"/>
    </row>
    <row r="449" spans="1:9" s="13" customFormat="1" ht="11.45" customHeight="1" x14ac:dyDescent="0.2">
      <c r="A449" s="14"/>
      <c r="B449" s="17"/>
      <c r="C449" s="17"/>
      <c r="D449" s="17"/>
      <c r="E449" s="16"/>
      <c r="F449" s="17"/>
      <c r="G449" s="17"/>
      <c r="H449" s="15"/>
    </row>
    <row r="450" spans="1:9" s="13" customFormat="1" ht="11.45" customHeight="1" x14ac:dyDescent="0.2">
      <c r="A450" s="14"/>
      <c r="B450" s="17"/>
      <c r="C450" s="17"/>
      <c r="D450" s="17"/>
      <c r="E450" s="16"/>
      <c r="F450" s="17"/>
      <c r="G450" s="17"/>
      <c r="H450" s="15"/>
    </row>
    <row r="451" spans="1:9" s="13" customFormat="1" ht="11.45" customHeight="1" x14ac:dyDescent="0.2">
      <c r="A451" s="14"/>
      <c r="B451" s="17"/>
      <c r="C451" s="17"/>
      <c r="D451" s="17"/>
      <c r="E451" s="16"/>
      <c r="F451" s="17"/>
      <c r="G451" s="17"/>
      <c r="H451" s="15"/>
    </row>
    <row r="452" spans="1:9" s="13" customFormat="1" ht="11.45" customHeight="1" x14ac:dyDescent="0.2">
      <c r="A452" s="14"/>
      <c r="B452" s="17"/>
      <c r="C452" s="17"/>
      <c r="D452" s="17"/>
      <c r="E452" s="16"/>
      <c r="F452" s="17"/>
      <c r="G452" s="17"/>
      <c r="H452" s="15"/>
    </row>
    <row r="453" spans="1:9" s="13" customFormat="1" ht="11.45" customHeight="1" x14ac:dyDescent="0.2">
      <c r="A453" s="14"/>
      <c r="B453" s="17"/>
      <c r="C453" s="17"/>
      <c r="D453" s="17"/>
      <c r="E453" s="16"/>
      <c r="F453" s="17"/>
      <c r="G453" s="17"/>
      <c r="H453" s="15"/>
    </row>
    <row r="454" spans="1:9" s="13" customFormat="1" ht="11.45" customHeight="1" x14ac:dyDescent="0.2">
      <c r="A454" s="14"/>
      <c r="B454" s="68" t="s">
        <v>716</v>
      </c>
      <c r="C454" s="68"/>
      <c r="D454" s="68"/>
      <c r="E454" s="18"/>
      <c r="F454" s="69" t="s">
        <v>717</v>
      </c>
      <c r="G454" s="69"/>
      <c r="H454" s="69"/>
      <c r="I454" s="69"/>
    </row>
    <row r="455" spans="1:9" x14ac:dyDescent="0.25">
      <c r="A455" s="14"/>
      <c r="B455" s="69" t="s">
        <v>742</v>
      </c>
      <c r="C455" s="69"/>
      <c r="D455" s="69"/>
      <c r="E455" s="18"/>
      <c r="F455" s="69" t="s">
        <v>719</v>
      </c>
      <c r="G455" s="69"/>
      <c r="H455" s="69"/>
      <c r="I455" s="69"/>
    </row>
    <row r="456" spans="1:9" x14ac:dyDescent="0.25">
      <c r="A456" s="19"/>
      <c r="B456" s="66" t="s">
        <v>741</v>
      </c>
      <c r="C456" s="66"/>
      <c r="D456" s="66"/>
      <c r="E456" s="20"/>
      <c r="F456" s="66" t="s">
        <v>720</v>
      </c>
      <c r="G456" s="66"/>
      <c r="H456" s="66"/>
      <c r="I456" s="66"/>
    </row>
  </sheetData>
  <mergeCells count="19">
    <mergeCell ref="B447:D448"/>
    <mergeCell ref="F447:I447"/>
    <mergeCell ref="A1:A2"/>
    <mergeCell ref="B1:B2"/>
    <mergeCell ref="C1:C2"/>
    <mergeCell ref="D1:E1"/>
    <mergeCell ref="F1:G1"/>
    <mergeCell ref="H1:I1"/>
    <mergeCell ref="B438:I438"/>
    <mergeCell ref="B445:D445"/>
    <mergeCell ref="F445:I445"/>
    <mergeCell ref="B446:D446"/>
    <mergeCell ref="F446:I446"/>
    <mergeCell ref="B454:D454"/>
    <mergeCell ref="F454:I454"/>
    <mergeCell ref="B455:D455"/>
    <mergeCell ref="F455:I455"/>
    <mergeCell ref="B456:D456"/>
    <mergeCell ref="F456:I456"/>
  </mergeCells>
  <pageMargins left="0.23622047244094491" right="0.23622047244094491" top="1.4173228346456694" bottom="0.98425196850393704" header="0.31496062992125984" footer="0.31496062992125984"/>
  <pageSetup scale="60" fitToHeight="0" orientation="portrait" r:id="rId1"/>
  <headerFooter>
    <oddHeader>&amp;L&amp;G&amp;C&amp;"-,Negrita"
SERVICIOS DE SALUD DE MICHOACÁN
Balanza de Comprobación
Del 1 al 31 de Noviembre del 2024
Cuentas con saldo y/o movimientos acumulado. (De la cuenta: 1000 a la 9000)&amp;R&amp;G</oddHeader>
    <oddFooter>&amp;C&amp;G&amp;R&amp;8&amp;P/&amp;N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6"/>
  <sheetViews>
    <sheetView showGridLines="0" zoomScale="70" zoomScaleNormal="70" zoomScalePageLayoutView="55" workbookViewId="0">
      <selection sqref="A1:A2"/>
    </sheetView>
  </sheetViews>
  <sheetFormatPr baseColWidth="10" defaultColWidth="11.42578125" defaultRowHeight="15" x14ac:dyDescent="0.25"/>
  <cols>
    <col min="1" max="1" width="4.7109375" bestFit="1" customWidth="1"/>
    <col min="2" max="2" width="15.85546875" bestFit="1" customWidth="1"/>
    <col min="3" max="3" width="41.42578125" customWidth="1"/>
    <col min="4" max="9" width="18" customWidth="1"/>
    <col min="10" max="10" width="3.28515625" customWidth="1"/>
    <col min="11" max="11" width="2.7109375" bestFit="1" customWidth="1"/>
    <col min="14" max="15" width="18.5703125" bestFit="1" customWidth="1"/>
    <col min="16" max="17" width="17.42578125" bestFit="1" customWidth="1"/>
    <col min="18" max="19" width="18.5703125" bestFit="1" customWidth="1"/>
    <col min="20" max="24" width="2.28515625" bestFit="1" customWidth="1"/>
    <col min="25" max="25" width="2.7109375" bestFit="1" customWidth="1"/>
    <col min="26" max="26" width="2.28515625" bestFit="1" customWidth="1"/>
    <col min="27" max="27" width="2.7109375" bestFit="1" customWidth="1"/>
    <col min="28" max="28" width="2.28515625" bestFit="1" customWidth="1"/>
  </cols>
  <sheetData>
    <row r="1" spans="1:28" s="2" customFormat="1" ht="11.45" customHeight="1" x14ac:dyDescent="0.15">
      <c r="A1" s="76" t="s">
        <v>708</v>
      </c>
      <c r="B1" s="76" t="s">
        <v>709</v>
      </c>
      <c r="C1" s="76" t="s">
        <v>710</v>
      </c>
      <c r="D1" s="74" t="s">
        <v>2</v>
      </c>
      <c r="E1" s="75"/>
      <c r="F1" s="74" t="s">
        <v>3</v>
      </c>
      <c r="G1" s="75"/>
      <c r="H1" s="74" t="s">
        <v>4</v>
      </c>
      <c r="I1" s="75"/>
    </row>
    <row r="2" spans="1:28" s="2" customFormat="1" ht="11.45" customHeight="1" thickBot="1" x14ac:dyDescent="0.2">
      <c r="A2" s="77"/>
      <c r="B2" s="77"/>
      <c r="C2" s="77"/>
      <c r="D2" s="21" t="s">
        <v>0</v>
      </c>
      <c r="E2" s="22" t="s">
        <v>1</v>
      </c>
      <c r="F2" s="21" t="s">
        <v>0</v>
      </c>
      <c r="G2" s="22" t="s">
        <v>1</v>
      </c>
      <c r="H2" s="21" t="s">
        <v>0</v>
      </c>
      <c r="I2" s="22" t="s">
        <v>1</v>
      </c>
    </row>
    <row r="3" spans="1:28" x14ac:dyDescent="0.25">
      <c r="A3" s="32" t="s">
        <v>5</v>
      </c>
      <c r="B3" s="51" t="s">
        <v>6</v>
      </c>
      <c r="C3" s="55" t="s">
        <v>7</v>
      </c>
      <c r="D3" s="26">
        <v>9855855098.7999992</v>
      </c>
      <c r="E3" s="26">
        <v>0</v>
      </c>
      <c r="F3" s="26">
        <v>1388173435.99</v>
      </c>
      <c r="G3" s="26">
        <v>1475676115.8699999</v>
      </c>
      <c r="H3" s="26">
        <v>9768352418.9200001</v>
      </c>
      <c r="I3" s="27">
        <v>0</v>
      </c>
      <c r="K3" s="37" t="s">
        <v>5</v>
      </c>
      <c r="L3" s="38" t="s">
        <v>6</v>
      </c>
      <c r="M3" s="39" t="s">
        <v>7</v>
      </c>
      <c r="N3" s="40">
        <v>9855855098.7999992</v>
      </c>
      <c r="O3" s="40">
        <v>0</v>
      </c>
      <c r="P3" s="40">
        <v>1388173435.99</v>
      </c>
      <c r="Q3" s="40">
        <v>1475676115.8699999</v>
      </c>
      <c r="R3" s="40">
        <v>9768352418.9200001</v>
      </c>
      <c r="S3" s="41">
        <v>0</v>
      </c>
      <c r="T3" s="47" t="str">
        <f>IF(K3=Balanza_de_Comprobación3[[#This Row],[Columna1]],"S","N")</f>
        <v>S</v>
      </c>
      <c r="U3" s="47" t="str">
        <f>IF(L3=Balanza_de_Comprobación3[[#This Row],[Columna2]],"S","N")</f>
        <v>S</v>
      </c>
      <c r="V3" s="47" t="str">
        <f>IF(M3=Balanza_de_Comprobación3[[#This Row],[Columna3]],"S","N")</f>
        <v>S</v>
      </c>
      <c r="W3" s="47" t="str">
        <f>IF(N3=Balanza_de_Comprobación3[[#This Row],[Columna4]],"S","N")</f>
        <v>S</v>
      </c>
      <c r="X3" s="47" t="str">
        <f>IF(O3=Balanza_de_Comprobación3[[#This Row],[Columna5]],"S","N")</f>
        <v>S</v>
      </c>
      <c r="Y3" s="47" t="str">
        <f>IF(P3=Balanza_de_Comprobación3[[#This Row],[Columna6]],"S","N")</f>
        <v>S</v>
      </c>
      <c r="Z3" s="47" t="str">
        <f>IF(Q3=Balanza_de_Comprobación3[[#This Row],[Columna7]],"S","N")</f>
        <v>S</v>
      </c>
      <c r="AA3" s="47" t="str">
        <f>IF(R3=Balanza_de_Comprobación3[[#This Row],[Columna8]],"S","N")</f>
        <v>S</v>
      </c>
      <c r="AB3" s="47" t="str">
        <f>IF(S3=Balanza_de_Comprobación3[[#This Row],[Columna9]],"S","N")</f>
        <v>S</v>
      </c>
    </row>
    <row r="4" spans="1:28" x14ac:dyDescent="0.25">
      <c r="A4" s="33" t="s">
        <v>5</v>
      </c>
      <c r="B4" s="52" t="s">
        <v>8</v>
      </c>
      <c r="C4" s="54" t="s">
        <v>9</v>
      </c>
      <c r="D4" s="28">
        <v>3367801344.71</v>
      </c>
      <c r="E4" s="28">
        <v>0</v>
      </c>
      <c r="F4" s="28">
        <v>1069929720.3099999</v>
      </c>
      <c r="G4" s="28">
        <v>1277678842.0799999</v>
      </c>
      <c r="H4" s="28">
        <v>3160052222.9400001</v>
      </c>
      <c r="I4" s="29">
        <v>0</v>
      </c>
      <c r="K4" s="42" t="s">
        <v>5</v>
      </c>
      <c r="L4" s="43" t="s">
        <v>8</v>
      </c>
      <c r="M4" s="44" t="s">
        <v>9</v>
      </c>
      <c r="N4" s="45">
        <v>3367801344.71</v>
      </c>
      <c r="O4" s="45">
        <v>0</v>
      </c>
      <c r="P4" s="45">
        <v>1069929720.3099999</v>
      </c>
      <c r="Q4" s="45">
        <v>1277678842.0799999</v>
      </c>
      <c r="R4" s="45">
        <v>3160052222.9400001</v>
      </c>
      <c r="S4" s="46">
        <v>0</v>
      </c>
      <c r="T4" s="47" t="str">
        <f>IF(K4=Balanza_de_Comprobación3[[#This Row],[Columna1]],"S","N")</f>
        <v>S</v>
      </c>
      <c r="U4" s="47" t="str">
        <f>IF(L4=Balanza_de_Comprobación3[[#This Row],[Columna2]],"S","N")</f>
        <v>S</v>
      </c>
      <c r="V4" s="47" t="str">
        <f>IF(M4=Balanza_de_Comprobación3[[#This Row],[Columna3]],"S","N")</f>
        <v>S</v>
      </c>
      <c r="W4" s="47" t="str">
        <f>IF(N4=Balanza_de_Comprobación3[[#This Row],[Columna4]],"S","N")</f>
        <v>S</v>
      </c>
      <c r="X4" s="47" t="str">
        <f>IF(O4=Balanza_de_Comprobación3[[#This Row],[Columna5]],"S","N")</f>
        <v>S</v>
      </c>
      <c r="Y4" s="47" t="str">
        <f>IF(P4=Balanza_de_Comprobación3[[#This Row],[Columna6]],"S","N")</f>
        <v>S</v>
      </c>
      <c r="Z4" s="47" t="str">
        <f>IF(Q4=Balanza_de_Comprobación3[[#This Row],[Columna7]],"S","N")</f>
        <v>S</v>
      </c>
      <c r="AA4" s="47" t="str">
        <f>IF(R4=Balanza_de_Comprobación3[[#This Row],[Columna8]],"S","N")</f>
        <v>S</v>
      </c>
      <c r="AB4" s="47" t="str">
        <f>IF(S4=Balanza_de_Comprobación3[[#This Row],[Columna9]],"S","N")</f>
        <v>S</v>
      </c>
    </row>
    <row r="5" spans="1:28" x14ac:dyDescent="0.25">
      <c r="A5" s="33" t="s">
        <v>5</v>
      </c>
      <c r="B5" s="53" t="s">
        <v>10</v>
      </c>
      <c r="C5" s="3" t="s">
        <v>11</v>
      </c>
      <c r="D5" s="28">
        <v>1683579645.0599999</v>
      </c>
      <c r="E5" s="28">
        <v>0</v>
      </c>
      <c r="F5" s="28">
        <v>608309417.97000003</v>
      </c>
      <c r="G5" s="28">
        <v>813003847.22000003</v>
      </c>
      <c r="H5" s="28">
        <v>1478885215.8099999</v>
      </c>
      <c r="I5" s="29">
        <v>0</v>
      </c>
      <c r="K5" s="42" t="s">
        <v>5</v>
      </c>
      <c r="L5" s="43" t="s">
        <v>10</v>
      </c>
      <c r="M5" s="44" t="s">
        <v>11</v>
      </c>
      <c r="N5" s="45">
        <v>1683579645.0599999</v>
      </c>
      <c r="O5" s="45">
        <v>0</v>
      </c>
      <c r="P5" s="45">
        <v>608309417.97000003</v>
      </c>
      <c r="Q5" s="45">
        <v>813003847.22000003</v>
      </c>
      <c r="R5" s="45">
        <v>1478885215.8099999</v>
      </c>
      <c r="S5" s="46">
        <v>0</v>
      </c>
      <c r="T5" s="47" t="str">
        <f>IF(K5=Balanza_de_Comprobación3[[#This Row],[Columna1]],"S","N")</f>
        <v>S</v>
      </c>
      <c r="U5" s="47" t="str">
        <f>IF(L5=Balanza_de_Comprobación3[[#This Row],[Columna2]],"S","N")</f>
        <v>S</v>
      </c>
      <c r="V5" s="47" t="str">
        <f>IF(M5=Balanza_de_Comprobación3[[#This Row],[Columna3]],"S","N")</f>
        <v>S</v>
      </c>
      <c r="W5" s="47" t="str">
        <f>IF(N5=Balanza_de_Comprobación3[[#This Row],[Columna4]],"S","N")</f>
        <v>S</v>
      </c>
      <c r="X5" s="47" t="str">
        <f>IF(O5=Balanza_de_Comprobación3[[#This Row],[Columna5]],"S","N")</f>
        <v>S</v>
      </c>
      <c r="Y5" s="47" t="str">
        <f>IF(P5=Balanza_de_Comprobación3[[#This Row],[Columna6]],"S","N")</f>
        <v>S</v>
      </c>
      <c r="Z5" s="47" t="str">
        <f>IF(Q5=Balanza_de_Comprobación3[[#This Row],[Columna7]],"S","N")</f>
        <v>S</v>
      </c>
      <c r="AA5" s="47" t="str">
        <f>IF(R5=Balanza_de_Comprobación3[[#This Row],[Columna8]],"S","N")</f>
        <v>S</v>
      </c>
      <c r="AB5" s="47" t="str">
        <f>IF(S5=Balanza_de_Comprobación3[[#This Row],[Columna9]],"S","N")</f>
        <v>S</v>
      </c>
    </row>
    <row r="6" spans="1:28" x14ac:dyDescent="0.25">
      <c r="A6" s="33" t="s">
        <v>5</v>
      </c>
      <c r="B6" s="53" t="s">
        <v>12</v>
      </c>
      <c r="C6" s="3" t="s">
        <v>13</v>
      </c>
      <c r="D6" s="28">
        <v>1683579645.0599999</v>
      </c>
      <c r="E6" s="28">
        <v>0</v>
      </c>
      <c r="F6" s="28">
        <v>608309417.97000003</v>
      </c>
      <c r="G6" s="28">
        <v>813003847.22000003</v>
      </c>
      <c r="H6" s="28">
        <v>1478885215.8099999</v>
      </c>
      <c r="I6" s="29">
        <v>0</v>
      </c>
      <c r="K6" s="42" t="s">
        <v>5</v>
      </c>
      <c r="L6" s="43" t="s">
        <v>12</v>
      </c>
      <c r="M6" s="44" t="s">
        <v>13</v>
      </c>
      <c r="N6" s="45">
        <v>1683579645.0599999</v>
      </c>
      <c r="O6" s="45">
        <v>0</v>
      </c>
      <c r="P6" s="45">
        <v>608309417.97000003</v>
      </c>
      <c r="Q6" s="45">
        <v>813003847.22000003</v>
      </c>
      <c r="R6" s="45">
        <v>1478885215.8099999</v>
      </c>
      <c r="S6" s="46">
        <v>0</v>
      </c>
      <c r="T6" s="47" t="str">
        <f>IF(K6=Balanza_de_Comprobación3[[#This Row],[Columna1]],"S","N")</f>
        <v>S</v>
      </c>
      <c r="U6" s="47" t="str">
        <f>IF(L6=Balanza_de_Comprobación3[[#This Row],[Columna2]],"S","N")</f>
        <v>S</v>
      </c>
      <c r="V6" s="47" t="str">
        <f>IF(M6=Balanza_de_Comprobación3[[#This Row],[Columna3]],"S","N")</f>
        <v>S</v>
      </c>
      <c r="W6" s="47" t="str">
        <f>IF(N6=Balanza_de_Comprobación3[[#This Row],[Columna4]],"S","N")</f>
        <v>S</v>
      </c>
      <c r="X6" s="47" t="str">
        <f>IF(O6=Balanza_de_Comprobación3[[#This Row],[Columna5]],"S","N")</f>
        <v>S</v>
      </c>
      <c r="Y6" s="47" t="str">
        <f>IF(P6=Balanza_de_Comprobación3[[#This Row],[Columna6]],"S","N")</f>
        <v>S</v>
      </c>
      <c r="Z6" s="47" t="str">
        <f>IF(Q6=Balanza_de_Comprobación3[[#This Row],[Columna7]],"S","N")</f>
        <v>S</v>
      </c>
      <c r="AA6" s="47" t="str">
        <f>IF(R6=Balanza_de_Comprobación3[[#This Row],[Columna8]],"S","N")</f>
        <v>S</v>
      </c>
      <c r="AB6" s="47" t="str">
        <f>IF(S6=Balanza_de_Comprobación3[[#This Row],[Columna9]],"S","N")</f>
        <v>S</v>
      </c>
    </row>
    <row r="7" spans="1:28" x14ac:dyDescent="0.25">
      <c r="A7" s="33" t="s">
        <v>5</v>
      </c>
      <c r="B7" s="53" t="s">
        <v>14</v>
      </c>
      <c r="C7" s="3" t="s">
        <v>15</v>
      </c>
      <c r="D7" s="28">
        <v>219690650.13999999</v>
      </c>
      <c r="E7" s="28">
        <v>0</v>
      </c>
      <c r="F7" s="28">
        <v>96705351.030000001</v>
      </c>
      <c r="G7" s="28">
        <v>127682317.63</v>
      </c>
      <c r="H7" s="28">
        <v>188713683.53999999</v>
      </c>
      <c r="I7" s="29">
        <v>0</v>
      </c>
      <c r="K7" s="42" t="s">
        <v>5</v>
      </c>
      <c r="L7" s="43" t="s">
        <v>14</v>
      </c>
      <c r="M7" s="44" t="s">
        <v>15</v>
      </c>
      <c r="N7" s="45">
        <v>219690650.13999999</v>
      </c>
      <c r="O7" s="45">
        <v>0</v>
      </c>
      <c r="P7" s="45">
        <v>96705351.030000001</v>
      </c>
      <c r="Q7" s="45">
        <v>127682317.63</v>
      </c>
      <c r="R7" s="45">
        <v>188713683.53999999</v>
      </c>
      <c r="S7" s="46">
        <v>0</v>
      </c>
      <c r="T7" s="47" t="str">
        <f>IF(K7=Balanza_de_Comprobación3[[#This Row],[Columna1]],"S","N")</f>
        <v>S</v>
      </c>
      <c r="U7" s="47" t="str">
        <f>IF(L7=Balanza_de_Comprobación3[[#This Row],[Columna2]],"S","N")</f>
        <v>S</v>
      </c>
      <c r="V7" s="47" t="str">
        <f>IF(M7=Balanza_de_Comprobación3[[#This Row],[Columna3]],"S","N")</f>
        <v>S</v>
      </c>
      <c r="W7" s="47" t="str">
        <f>IF(N7=Balanza_de_Comprobación3[[#This Row],[Columna4]],"S","N")</f>
        <v>S</v>
      </c>
      <c r="X7" s="47" t="str">
        <f>IF(O7=Balanza_de_Comprobación3[[#This Row],[Columna5]],"S","N")</f>
        <v>S</v>
      </c>
      <c r="Y7" s="47" t="str">
        <f>IF(P7=Balanza_de_Comprobación3[[#This Row],[Columna6]],"S","N")</f>
        <v>S</v>
      </c>
      <c r="Z7" s="47" t="str">
        <f>IF(Q7=Balanza_de_Comprobación3[[#This Row],[Columna7]],"S","N")</f>
        <v>S</v>
      </c>
      <c r="AA7" s="47" t="str">
        <f>IF(R7=Balanza_de_Comprobación3[[#This Row],[Columna8]],"S","N")</f>
        <v>S</v>
      </c>
      <c r="AB7" s="47" t="str">
        <f>IF(S7=Balanza_de_Comprobación3[[#This Row],[Columna9]],"S","N")</f>
        <v>S</v>
      </c>
    </row>
    <row r="8" spans="1:28" x14ac:dyDescent="0.25">
      <c r="A8" s="33" t="s">
        <v>5</v>
      </c>
      <c r="B8" s="53" t="s">
        <v>16</v>
      </c>
      <c r="C8" s="3" t="s">
        <v>17</v>
      </c>
      <c r="D8" s="28">
        <v>9388975.1400000006</v>
      </c>
      <c r="E8" s="28">
        <v>0</v>
      </c>
      <c r="F8" s="28">
        <v>11380486.93</v>
      </c>
      <c r="G8" s="28">
        <v>11337790.109999999</v>
      </c>
      <c r="H8" s="28">
        <v>9431671.9600000009</v>
      </c>
      <c r="I8" s="29">
        <v>0</v>
      </c>
      <c r="K8" s="42" t="s">
        <v>5</v>
      </c>
      <c r="L8" s="43" t="s">
        <v>16</v>
      </c>
      <c r="M8" s="44" t="s">
        <v>17</v>
      </c>
      <c r="N8" s="45">
        <v>9388975.1400000006</v>
      </c>
      <c r="O8" s="45">
        <v>0</v>
      </c>
      <c r="P8" s="45">
        <v>11380486.93</v>
      </c>
      <c r="Q8" s="45">
        <v>11337790.109999999</v>
      </c>
      <c r="R8" s="45">
        <v>9431671.9600000009</v>
      </c>
      <c r="S8" s="46">
        <v>0</v>
      </c>
      <c r="T8" s="47" t="str">
        <f>IF(K8=Balanza_de_Comprobación3[[#This Row],[Columna1]],"S","N")</f>
        <v>S</v>
      </c>
      <c r="U8" s="47" t="str">
        <f>IF(L8=Balanza_de_Comprobación3[[#This Row],[Columna2]],"S","N")</f>
        <v>S</v>
      </c>
      <c r="V8" s="47" t="str">
        <f>IF(M8=Balanza_de_Comprobación3[[#This Row],[Columna3]],"S","N")</f>
        <v>S</v>
      </c>
      <c r="W8" s="47" t="str">
        <f>IF(N8=Balanza_de_Comprobación3[[#This Row],[Columna4]],"S","N")</f>
        <v>S</v>
      </c>
      <c r="X8" s="47" t="str">
        <f>IF(O8=Balanza_de_Comprobación3[[#This Row],[Columna5]],"S","N")</f>
        <v>S</v>
      </c>
      <c r="Y8" s="47" t="str">
        <f>IF(P8=Balanza_de_Comprobación3[[#This Row],[Columna6]],"S","N")</f>
        <v>S</v>
      </c>
      <c r="Z8" s="47" t="str">
        <f>IF(Q8=Balanza_de_Comprobación3[[#This Row],[Columna7]],"S","N")</f>
        <v>S</v>
      </c>
      <c r="AA8" s="47" t="str">
        <f>IF(R8=Balanza_de_Comprobación3[[#This Row],[Columna8]],"S","N")</f>
        <v>S</v>
      </c>
      <c r="AB8" s="47" t="str">
        <f>IF(S8=Balanza_de_Comprobación3[[#This Row],[Columna9]],"S","N")</f>
        <v>S</v>
      </c>
    </row>
    <row r="9" spans="1:28" x14ac:dyDescent="0.25">
      <c r="A9" s="33" t="s">
        <v>5</v>
      </c>
      <c r="B9" s="53" t="s">
        <v>18</v>
      </c>
      <c r="C9" s="3" t="s">
        <v>19</v>
      </c>
      <c r="D9" s="28">
        <v>1454500019.78</v>
      </c>
      <c r="E9" s="28">
        <v>0</v>
      </c>
      <c r="F9" s="28">
        <v>500223580.00999999</v>
      </c>
      <c r="G9" s="28">
        <v>673983739.48000002</v>
      </c>
      <c r="H9" s="28">
        <v>1280739860.3099999</v>
      </c>
      <c r="I9" s="29">
        <v>0</v>
      </c>
      <c r="K9" s="42" t="s">
        <v>5</v>
      </c>
      <c r="L9" s="43" t="s">
        <v>18</v>
      </c>
      <c r="M9" s="44" t="s">
        <v>19</v>
      </c>
      <c r="N9" s="45">
        <v>1454500019.78</v>
      </c>
      <c r="O9" s="45">
        <v>0</v>
      </c>
      <c r="P9" s="45">
        <v>500223580.00999999</v>
      </c>
      <c r="Q9" s="45">
        <v>673983739.48000002</v>
      </c>
      <c r="R9" s="45">
        <v>1280739860.3099999</v>
      </c>
      <c r="S9" s="46">
        <v>0</v>
      </c>
      <c r="T9" s="47" t="str">
        <f>IF(K9=Balanza_de_Comprobación3[[#This Row],[Columna1]],"S","N")</f>
        <v>S</v>
      </c>
      <c r="U9" s="47" t="str">
        <f>IF(L9=Balanza_de_Comprobación3[[#This Row],[Columna2]],"S","N")</f>
        <v>S</v>
      </c>
      <c r="V9" s="47" t="str">
        <f>IF(M9=Balanza_de_Comprobación3[[#This Row],[Columna3]],"S","N")</f>
        <v>S</v>
      </c>
      <c r="W9" s="47" t="str">
        <f>IF(N9=Balanza_de_Comprobación3[[#This Row],[Columna4]],"S","N")</f>
        <v>S</v>
      </c>
      <c r="X9" s="47" t="str">
        <f>IF(O9=Balanza_de_Comprobación3[[#This Row],[Columna5]],"S","N")</f>
        <v>S</v>
      </c>
      <c r="Y9" s="47" t="str">
        <f>IF(P9=Balanza_de_Comprobación3[[#This Row],[Columna6]],"S","N")</f>
        <v>S</v>
      </c>
      <c r="Z9" s="47" t="str">
        <f>IF(Q9=Balanza_de_Comprobación3[[#This Row],[Columna7]],"S","N")</f>
        <v>S</v>
      </c>
      <c r="AA9" s="47" t="str">
        <f>IF(R9=Balanza_de_Comprobación3[[#This Row],[Columna8]],"S","N")</f>
        <v>S</v>
      </c>
      <c r="AB9" s="47" t="str">
        <f>IF(S9=Balanza_de_Comprobación3[[#This Row],[Columna9]],"S","N")</f>
        <v>S</v>
      </c>
    </row>
    <row r="10" spans="1:28" x14ac:dyDescent="0.25">
      <c r="A10" s="33" t="s">
        <v>5</v>
      </c>
      <c r="B10" s="52" t="s">
        <v>20</v>
      </c>
      <c r="C10" s="54" t="s">
        <v>21</v>
      </c>
      <c r="D10" s="28">
        <v>3730462160.27</v>
      </c>
      <c r="E10" s="28">
        <v>0</v>
      </c>
      <c r="F10" s="28">
        <v>504933797.57999998</v>
      </c>
      <c r="G10" s="28">
        <v>415511042.73000002</v>
      </c>
      <c r="H10" s="28">
        <v>3819884915.1199999</v>
      </c>
      <c r="I10" s="29">
        <v>0</v>
      </c>
      <c r="K10" s="42" t="s">
        <v>5</v>
      </c>
      <c r="L10" s="43" t="s">
        <v>20</v>
      </c>
      <c r="M10" s="44" t="s">
        <v>21</v>
      </c>
      <c r="N10" s="45">
        <v>3730462160.27</v>
      </c>
      <c r="O10" s="45">
        <v>0</v>
      </c>
      <c r="P10" s="45">
        <v>461620302.33999997</v>
      </c>
      <c r="Q10" s="45">
        <v>415511042.73000002</v>
      </c>
      <c r="R10" s="45">
        <v>3776571419.8800001</v>
      </c>
      <c r="S10" s="46">
        <v>0</v>
      </c>
      <c r="T10" s="47" t="str">
        <f>IF(K10=Balanza_de_Comprobación3[[#This Row],[Columna1]],"S","N")</f>
        <v>S</v>
      </c>
      <c r="U10" s="47" t="str">
        <f>IF(L10=Balanza_de_Comprobación3[[#This Row],[Columna2]],"S","N")</f>
        <v>S</v>
      </c>
      <c r="V10" s="47" t="str">
        <f>IF(M10=Balanza_de_Comprobación3[[#This Row],[Columna3]],"S","N")</f>
        <v>S</v>
      </c>
      <c r="W10" s="47" t="str">
        <f>IF(N10=Balanza_de_Comprobación3[[#This Row],[Columna4]],"S","N")</f>
        <v>S</v>
      </c>
      <c r="X10" s="47" t="str">
        <f>IF(O10=Balanza_de_Comprobación3[[#This Row],[Columna5]],"S","N")</f>
        <v>S</v>
      </c>
      <c r="Y10" s="47" t="str">
        <f>IF(P10=Balanza_de_Comprobación3[[#This Row],[Columna6]],"S","N")</f>
        <v>N</v>
      </c>
      <c r="Z10" s="47" t="str">
        <f>IF(Q10=Balanza_de_Comprobación3[[#This Row],[Columna7]],"S","N")</f>
        <v>S</v>
      </c>
      <c r="AA10" s="47" t="str">
        <f>IF(R10=Balanza_de_Comprobación3[[#This Row],[Columna8]],"S","N")</f>
        <v>N</v>
      </c>
      <c r="AB10" s="47" t="str">
        <f>IF(S10=Balanza_de_Comprobación3[[#This Row],[Columna9]],"S","N")</f>
        <v>S</v>
      </c>
    </row>
    <row r="11" spans="1:28" x14ac:dyDescent="0.25">
      <c r="A11" s="33" t="s">
        <v>5</v>
      </c>
      <c r="B11" s="53" t="s">
        <v>22</v>
      </c>
      <c r="C11" s="3" t="s">
        <v>23</v>
      </c>
      <c r="D11" s="28">
        <v>3340712882.9699998</v>
      </c>
      <c r="E11" s="28">
        <v>0</v>
      </c>
      <c r="F11" s="28">
        <v>410035149.27999997</v>
      </c>
      <c r="G11" s="28">
        <v>406796390.66000003</v>
      </c>
      <c r="H11" s="28">
        <v>3343951641.5900002</v>
      </c>
      <c r="I11" s="29">
        <v>0</v>
      </c>
      <c r="K11" s="42" t="s">
        <v>5</v>
      </c>
      <c r="L11" s="43" t="s">
        <v>22</v>
      </c>
      <c r="M11" s="44" t="s">
        <v>23</v>
      </c>
      <c r="N11" s="45">
        <v>3340712882.9699998</v>
      </c>
      <c r="O11" s="45">
        <v>0</v>
      </c>
      <c r="P11" s="45">
        <v>410035149.27999997</v>
      </c>
      <c r="Q11" s="45">
        <v>406796390.66000003</v>
      </c>
      <c r="R11" s="45">
        <v>3343951641.5900002</v>
      </c>
      <c r="S11" s="46">
        <v>0</v>
      </c>
      <c r="T11" s="47" t="str">
        <f>IF(K11=Balanza_de_Comprobación3[[#This Row],[Columna1]],"S","N")</f>
        <v>S</v>
      </c>
      <c r="U11" s="47" t="str">
        <f>IF(L11=Balanza_de_Comprobación3[[#This Row],[Columna2]],"S","N")</f>
        <v>S</v>
      </c>
      <c r="V11" s="47" t="str">
        <f>IF(M11=Balanza_de_Comprobación3[[#This Row],[Columna3]],"S","N")</f>
        <v>S</v>
      </c>
      <c r="W11" s="47" t="str">
        <f>IF(N11=Balanza_de_Comprobación3[[#This Row],[Columna4]],"S","N")</f>
        <v>S</v>
      </c>
      <c r="X11" s="47" t="str">
        <f>IF(O11=Balanza_de_Comprobación3[[#This Row],[Columna5]],"S","N")</f>
        <v>S</v>
      </c>
      <c r="Y11" s="47" t="str">
        <f>IF(P11=Balanza_de_Comprobación3[[#This Row],[Columna6]],"S","N")</f>
        <v>S</v>
      </c>
      <c r="Z11" s="47" t="str">
        <f>IF(Q11=Balanza_de_Comprobación3[[#This Row],[Columna7]],"S","N")</f>
        <v>S</v>
      </c>
      <c r="AA11" s="47" t="str">
        <f>IF(R11=Balanza_de_Comprobación3[[#This Row],[Columna8]],"S","N")</f>
        <v>S</v>
      </c>
      <c r="AB11" s="47" t="str">
        <f>IF(S11=Balanza_de_Comprobación3[[#This Row],[Columna9]],"S","N")</f>
        <v>S</v>
      </c>
    </row>
    <row r="12" spans="1:28" x14ac:dyDescent="0.25">
      <c r="A12" s="33" t="s">
        <v>5</v>
      </c>
      <c r="B12" s="53" t="s">
        <v>24</v>
      </c>
      <c r="C12" s="3" t="s">
        <v>25</v>
      </c>
      <c r="D12" s="28">
        <v>301929547.20999998</v>
      </c>
      <c r="E12" s="28">
        <v>0</v>
      </c>
      <c r="F12" s="28">
        <v>0</v>
      </c>
      <c r="G12" s="28">
        <v>0</v>
      </c>
      <c r="H12" s="28">
        <v>301929547.20999998</v>
      </c>
      <c r="I12" s="29">
        <v>0</v>
      </c>
      <c r="K12" s="42" t="s">
        <v>5</v>
      </c>
      <c r="L12" s="43" t="s">
        <v>24</v>
      </c>
      <c r="M12" s="44" t="s">
        <v>25</v>
      </c>
      <c r="N12" s="45">
        <v>301929547.20999998</v>
      </c>
      <c r="O12" s="45">
        <v>0</v>
      </c>
      <c r="P12" s="45">
        <v>0</v>
      </c>
      <c r="Q12" s="45">
        <v>0</v>
      </c>
      <c r="R12" s="45">
        <v>301929547.20999998</v>
      </c>
      <c r="S12" s="46">
        <v>0</v>
      </c>
      <c r="T12" s="47" t="str">
        <f>IF(K12=Balanza_de_Comprobación3[[#This Row],[Columna1]],"S","N")</f>
        <v>S</v>
      </c>
      <c r="U12" s="47" t="str">
        <f>IF(L12=Balanza_de_Comprobación3[[#This Row],[Columna2]],"S","N")</f>
        <v>S</v>
      </c>
      <c r="V12" s="47" t="str">
        <f>IF(M12=Balanza_de_Comprobación3[[#This Row],[Columna3]],"S","N")</f>
        <v>S</v>
      </c>
      <c r="W12" s="47" t="str">
        <f>IF(N12=Balanza_de_Comprobación3[[#This Row],[Columna4]],"S","N")</f>
        <v>S</v>
      </c>
      <c r="X12" s="47" t="str">
        <f>IF(O12=Balanza_de_Comprobación3[[#This Row],[Columna5]],"S","N")</f>
        <v>S</v>
      </c>
      <c r="Y12" s="47" t="str">
        <f>IF(P12=Balanza_de_Comprobación3[[#This Row],[Columna6]],"S","N")</f>
        <v>S</v>
      </c>
      <c r="Z12" s="47" t="str">
        <f>IF(Q12=Balanza_de_Comprobación3[[#This Row],[Columna7]],"S","N")</f>
        <v>S</v>
      </c>
      <c r="AA12" s="47" t="str">
        <f>IF(R12=Balanza_de_Comprobación3[[#This Row],[Columna8]],"S","N")</f>
        <v>S</v>
      </c>
      <c r="AB12" s="47" t="str">
        <f>IF(S12=Balanza_de_Comprobación3[[#This Row],[Columna9]],"S","N")</f>
        <v>S</v>
      </c>
    </row>
    <row r="13" spans="1:28" x14ac:dyDescent="0.25">
      <c r="A13" s="33" t="s">
        <v>5</v>
      </c>
      <c r="B13" s="53" t="s">
        <v>26</v>
      </c>
      <c r="C13" s="3" t="s">
        <v>27</v>
      </c>
      <c r="D13" s="28">
        <v>1244843166.3599999</v>
      </c>
      <c r="E13" s="28">
        <v>0</v>
      </c>
      <c r="F13" s="28">
        <v>1264534.6200000001</v>
      </c>
      <c r="G13" s="28">
        <v>0</v>
      </c>
      <c r="H13" s="28">
        <v>1246107700.98</v>
      </c>
      <c r="I13" s="29">
        <v>0</v>
      </c>
      <c r="K13" s="42" t="s">
        <v>5</v>
      </c>
      <c r="L13" s="43" t="s">
        <v>26</v>
      </c>
      <c r="M13" s="44" t="s">
        <v>27</v>
      </c>
      <c r="N13" s="45">
        <v>1244843166.3599999</v>
      </c>
      <c r="O13" s="45">
        <v>0</v>
      </c>
      <c r="P13" s="45">
        <v>1264534.6200000001</v>
      </c>
      <c r="Q13" s="45">
        <v>0</v>
      </c>
      <c r="R13" s="45">
        <v>1246107700.98</v>
      </c>
      <c r="S13" s="46">
        <v>0</v>
      </c>
      <c r="T13" s="47" t="str">
        <f>IF(K13=Balanza_de_Comprobación3[[#This Row],[Columna1]],"S","N")</f>
        <v>S</v>
      </c>
      <c r="U13" s="47" t="str">
        <f>IF(L13=Balanza_de_Comprobación3[[#This Row],[Columna2]],"S","N")</f>
        <v>S</v>
      </c>
      <c r="V13" s="47" t="str">
        <f>IF(M13=Balanza_de_Comprobación3[[#This Row],[Columna3]],"S","N")</f>
        <v>S</v>
      </c>
      <c r="W13" s="47" t="str">
        <f>IF(N13=Balanza_de_Comprobación3[[#This Row],[Columna4]],"S","N")</f>
        <v>S</v>
      </c>
      <c r="X13" s="47" t="str">
        <f>IF(O13=Balanza_de_Comprobación3[[#This Row],[Columna5]],"S","N")</f>
        <v>S</v>
      </c>
      <c r="Y13" s="47" t="str">
        <f>IF(P13=Balanza_de_Comprobación3[[#This Row],[Columna6]],"S","N")</f>
        <v>S</v>
      </c>
      <c r="Z13" s="47" t="str">
        <f>IF(Q13=Balanza_de_Comprobación3[[#This Row],[Columna7]],"S","N")</f>
        <v>S</v>
      </c>
      <c r="AA13" s="47" t="str">
        <f>IF(R13=Balanza_de_Comprobación3[[#This Row],[Columna8]],"S","N")</f>
        <v>S</v>
      </c>
      <c r="AB13" s="47" t="str">
        <f>IF(S13=Balanza_de_Comprobación3[[#This Row],[Columna9]],"S","N")</f>
        <v>S</v>
      </c>
    </row>
    <row r="14" spans="1:28" x14ac:dyDescent="0.25">
      <c r="A14" s="33" t="s">
        <v>5</v>
      </c>
      <c r="B14" s="53" t="s">
        <v>28</v>
      </c>
      <c r="C14" s="3" t="s">
        <v>29</v>
      </c>
      <c r="D14" s="28">
        <v>196934078.80000001</v>
      </c>
      <c r="E14" s="28">
        <v>0</v>
      </c>
      <c r="F14" s="28">
        <v>0</v>
      </c>
      <c r="G14" s="28">
        <v>0</v>
      </c>
      <c r="H14" s="28">
        <v>196934078.80000001</v>
      </c>
      <c r="I14" s="29">
        <v>0</v>
      </c>
      <c r="K14" s="42" t="s">
        <v>5</v>
      </c>
      <c r="L14" s="43" t="s">
        <v>28</v>
      </c>
      <c r="M14" s="44" t="s">
        <v>29</v>
      </c>
      <c r="N14" s="45">
        <v>196934078.80000001</v>
      </c>
      <c r="O14" s="45">
        <v>0</v>
      </c>
      <c r="P14" s="45">
        <v>0</v>
      </c>
      <c r="Q14" s="45">
        <v>0</v>
      </c>
      <c r="R14" s="45">
        <v>196934078.80000001</v>
      </c>
      <c r="S14" s="46">
        <v>0</v>
      </c>
      <c r="T14" s="47" t="str">
        <f>IF(K14=Balanza_de_Comprobación3[[#This Row],[Columna1]],"S","N")</f>
        <v>S</v>
      </c>
      <c r="U14" s="47" t="str">
        <f>IF(L14=Balanza_de_Comprobación3[[#This Row],[Columna2]],"S","N")</f>
        <v>S</v>
      </c>
      <c r="V14" s="47" t="str">
        <f>IF(M14=Balanza_de_Comprobación3[[#This Row],[Columna3]],"S","N")</f>
        <v>S</v>
      </c>
      <c r="W14" s="47" t="str">
        <f>IF(N14=Balanza_de_Comprobación3[[#This Row],[Columna4]],"S","N")</f>
        <v>S</v>
      </c>
      <c r="X14" s="47" t="str">
        <f>IF(O14=Balanza_de_Comprobación3[[#This Row],[Columna5]],"S","N")</f>
        <v>S</v>
      </c>
      <c r="Y14" s="47" t="str">
        <f>IF(P14=Balanza_de_Comprobación3[[#This Row],[Columna6]],"S","N")</f>
        <v>S</v>
      </c>
      <c r="Z14" s="47" t="str">
        <f>IF(Q14=Balanza_de_Comprobación3[[#This Row],[Columna7]],"S","N")</f>
        <v>S</v>
      </c>
      <c r="AA14" s="47" t="str">
        <f>IF(R14=Balanza_de_Comprobación3[[#This Row],[Columna8]],"S","N")</f>
        <v>S</v>
      </c>
      <c r="AB14" s="47" t="str">
        <f>IF(S14=Balanza_de_Comprobación3[[#This Row],[Columna9]],"S","N")</f>
        <v>S</v>
      </c>
    </row>
    <row r="15" spans="1:28" x14ac:dyDescent="0.25">
      <c r="A15" s="33" t="s">
        <v>5</v>
      </c>
      <c r="B15" s="53" t="s">
        <v>30</v>
      </c>
      <c r="C15" s="3" t="s">
        <v>31</v>
      </c>
      <c r="D15" s="28">
        <v>19854632.649999999</v>
      </c>
      <c r="E15" s="28">
        <v>0</v>
      </c>
      <c r="F15" s="28">
        <v>0</v>
      </c>
      <c r="G15" s="28">
        <v>0</v>
      </c>
      <c r="H15" s="28">
        <v>19854632.649999999</v>
      </c>
      <c r="I15" s="29">
        <v>0</v>
      </c>
      <c r="K15" s="42" t="s">
        <v>5</v>
      </c>
      <c r="L15" s="43" t="s">
        <v>30</v>
      </c>
      <c r="M15" s="44" t="s">
        <v>31</v>
      </c>
      <c r="N15" s="45">
        <v>19854632.649999999</v>
      </c>
      <c r="O15" s="45">
        <v>0</v>
      </c>
      <c r="P15" s="45">
        <v>0</v>
      </c>
      <c r="Q15" s="45">
        <v>0</v>
      </c>
      <c r="R15" s="45">
        <v>19854632.649999999</v>
      </c>
      <c r="S15" s="46">
        <v>0</v>
      </c>
      <c r="T15" s="47" t="str">
        <f>IF(K15=Balanza_de_Comprobación3[[#This Row],[Columna1]],"S","N")</f>
        <v>S</v>
      </c>
      <c r="U15" s="47" t="str">
        <f>IF(L15=Balanza_de_Comprobación3[[#This Row],[Columna2]],"S","N")</f>
        <v>S</v>
      </c>
      <c r="V15" s="47" t="str">
        <f>IF(M15=Balanza_de_Comprobación3[[#This Row],[Columna3]],"S","N")</f>
        <v>S</v>
      </c>
      <c r="W15" s="47" t="str">
        <f>IF(N15=Balanza_de_Comprobación3[[#This Row],[Columna4]],"S","N")</f>
        <v>S</v>
      </c>
      <c r="X15" s="47" t="str">
        <f>IF(O15=Balanza_de_Comprobación3[[#This Row],[Columna5]],"S","N")</f>
        <v>S</v>
      </c>
      <c r="Y15" s="47" t="str">
        <f>IF(P15=Balanza_de_Comprobación3[[#This Row],[Columna6]],"S","N")</f>
        <v>S</v>
      </c>
      <c r="Z15" s="47" t="str">
        <f>IF(Q15=Balanza_de_Comprobación3[[#This Row],[Columna7]],"S","N")</f>
        <v>S</v>
      </c>
      <c r="AA15" s="47" t="str">
        <f>IF(R15=Balanza_de_Comprobación3[[#This Row],[Columna8]],"S","N")</f>
        <v>S</v>
      </c>
      <c r="AB15" s="47" t="str">
        <f>IF(S15=Balanza_de_Comprobación3[[#This Row],[Columna9]],"S","N")</f>
        <v>S</v>
      </c>
    </row>
    <row r="16" spans="1:28" x14ac:dyDescent="0.25">
      <c r="A16" s="33" t="s">
        <v>5</v>
      </c>
      <c r="B16" s="53" t="s">
        <v>32</v>
      </c>
      <c r="C16" s="3" t="s">
        <v>33</v>
      </c>
      <c r="D16" s="28">
        <v>535607960.16000003</v>
      </c>
      <c r="E16" s="28">
        <v>0</v>
      </c>
      <c r="F16" s="28">
        <v>0</v>
      </c>
      <c r="G16" s="28">
        <v>0</v>
      </c>
      <c r="H16" s="28">
        <v>535607960.16000003</v>
      </c>
      <c r="I16" s="29">
        <v>0</v>
      </c>
      <c r="K16" s="42" t="s">
        <v>5</v>
      </c>
      <c r="L16" s="43" t="s">
        <v>32</v>
      </c>
      <c r="M16" s="44" t="s">
        <v>33</v>
      </c>
      <c r="N16" s="45">
        <v>535607960.16000003</v>
      </c>
      <c r="O16" s="45">
        <v>0</v>
      </c>
      <c r="P16" s="45">
        <v>0</v>
      </c>
      <c r="Q16" s="45">
        <v>0</v>
      </c>
      <c r="R16" s="45">
        <v>535607960.16000003</v>
      </c>
      <c r="S16" s="46">
        <v>0</v>
      </c>
      <c r="T16" s="47" t="str">
        <f>IF(K16=Balanza_de_Comprobación3[[#This Row],[Columna1]],"S","N")</f>
        <v>S</v>
      </c>
      <c r="U16" s="47" t="str">
        <f>IF(L16=Balanza_de_Comprobación3[[#This Row],[Columna2]],"S","N")</f>
        <v>S</v>
      </c>
      <c r="V16" s="47" t="str">
        <f>IF(M16=Balanza_de_Comprobación3[[#This Row],[Columna3]],"S","N")</f>
        <v>S</v>
      </c>
      <c r="W16" s="47" t="str">
        <f>IF(N16=Balanza_de_Comprobación3[[#This Row],[Columna4]],"S","N")</f>
        <v>S</v>
      </c>
      <c r="X16" s="47" t="str">
        <f>IF(O16=Balanza_de_Comprobación3[[#This Row],[Columna5]],"S","N")</f>
        <v>S</v>
      </c>
      <c r="Y16" s="47" t="str">
        <f>IF(P16=Balanza_de_Comprobación3[[#This Row],[Columna6]],"S","N")</f>
        <v>S</v>
      </c>
      <c r="Z16" s="47" t="str">
        <f>IF(Q16=Balanza_de_Comprobación3[[#This Row],[Columna7]],"S","N")</f>
        <v>S</v>
      </c>
      <c r="AA16" s="47" t="str">
        <f>IF(R16=Balanza_de_Comprobación3[[#This Row],[Columna8]],"S","N")</f>
        <v>S</v>
      </c>
      <c r="AB16" s="47" t="str">
        <f>IF(S16=Balanza_de_Comprobación3[[#This Row],[Columna9]],"S","N")</f>
        <v>S</v>
      </c>
    </row>
    <row r="17" spans="1:28" x14ac:dyDescent="0.25">
      <c r="A17" s="33" t="s">
        <v>5</v>
      </c>
      <c r="B17" s="53" t="s">
        <v>34</v>
      </c>
      <c r="C17" s="3" t="s">
        <v>35</v>
      </c>
      <c r="D17" s="28">
        <v>0</v>
      </c>
      <c r="E17" s="28">
        <v>0</v>
      </c>
      <c r="F17" s="28">
        <v>230766</v>
      </c>
      <c r="G17" s="28">
        <v>230766</v>
      </c>
      <c r="H17" s="28">
        <v>0</v>
      </c>
      <c r="I17" s="29">
        <v>0</v>
      </c>
      <c r="K17" s="42" t="s">
        <v>5</v>
      </c>
      <c r="L17" s="43" t="s">
        <v>34</v>
      </c>
      <c r="M17" s="44" t="s">
        <v>35</v>
      </c>
      <c r="N17" s="45">
        <v>0</v>
      </c>
      <c r="O17" s="45">
        <v>0</v>
      </c>
      <c r="P17" s="45">
        <v>230766</v>
      </c>
      <c r="Q17" s="45">
        <v>230766</v>
      </c>
      <c r="R17" s="45">
        <v>0</v>
      </c>
      <c r="S17" s="46">
        <v>0</v>
      </c>
      <c r="T17" s="47" t="str">
        <f>IF(K17=Balanza_de_Comprobación3[[#This Row],[Columna1]],"S","N")</f>
        <v>S</v>
      </c>
      <c r="U17" s="47" t="str">
        <f>IF(L17=Balanza_de_Comprobación3[[#This Row],[Columna2]],"S","N")</f>
        <v>S</v>
      </c>
      <c r="V17" s="47" t="str">
        <f>IF(M17=Balanza_de_Comprobación3[[#This Row],[Columna3]],"S","N")</f>
        <v>S</v>
      </c>
      <c r="W17" s="47" t="str">
        <f>IF(N17=Balanza_de_Comprobación3[[#This Row],[Columna4]],"S","N")</f>
        <v>S</v>
      </c>
      <c r="X17" s="47" t="str">
        <f>IF(O17=Balanza_de_Comprobación3[[#This Row],[Columna5]],"S","N")</f>
        <v>S</v>
      </c>
      <c r="Y17" s="47" t="str">
        <f>IF(P17=Balanza_de_Comprobación3[[#This Row],[Columna6]],"S","N")</f>
        <v>S</v>
      </c>
      <c r="Z17" s="47" t="str">
        <f>IF(Q17=Balanza_de_Comprobación3[[#This Row],[Columna7]],"S","N")</f>
        <v>S</v>
      </c>
      <c r="AA17" s="47" t="str">
        <f>IF(R17=Balanza_de_Comprobación3[[#This Row],[Columna8]],"S","N")</f>
        <v>S</v>
      </c>
      <c r="AB17" s="47" t="str">
        <f>IF(S17=Balanza_de_Comprobación3[[#This Row],[Columna9]],"S","N")</f>
        <v>S</v>
      </c>
    </row>
    <row r="18" spans="1:28" x14ac:dyDescent="0.25">
      <c r="A18" s="33" t="s">
        <v>5</v>
      </c>
      <c r="B18" s="53" t="s">
        <v>36</v>
      </c>
      <c r="C18" s="3" t="s">
        <v>37</v>
      </c>
      <c r="D18" s="28">
        <v>389749277.30000001</v>
      </c>
      <c r="E18" s="28">
        <v>0</v>
      </c>
      <c r="F18" s="28">
        <v>28183931.600000001</v>
      </c>
      <c r="G18" s="28">
        <v>8034531.25</v>
      </c>
      <c r="H18" s="28">
        <v>409898677.64999998</v>
      </c>
      <c r="I18" s="29">
        <v>0</v>
      </c>
      <c r="K18" s="42" t="s">
        <v>5</v>
      </c>
      <c r="L18" s="43" t="s">
        <v>36</v>
      </c>
      <c r="M18" s="44" t="s">
        <v>37</v>
      </c>
      <c r="N18" s="45">
        <v>389749277.30000001</v>
      </c>
      <c r="O18" s="45">
        <v>0</v>
      </c>
      <c r="P18" s="45">
        <v>28183931.600000001</v>
      </c>
      <c r="Q18" s="45">
        <v>8034531.25</v>
      </c>
      <c r="R18" s="45">
        <v>409898677.64999998</v>
      </c>
      <c r="S18" s="46">
        <v>0</v>
      </c>
      <c r="T18" s="47" t="str">
        <f>IF(K18=Balanza_de_Comprobación3[[#This Row],[Columna1]],"S","N")</f>
        <v>S</v>
      </c>
      <c r="U18" s="47" t="str">
        <f>IF(L18=Balanza_de_Comprobación3[[#This Row],[Columna2]],"S","N")</f>
        <v>S</v>
      </c>
      <c r="V18" s="47" t="str">
        <f>IF(M18=Balanza_de_Comprobación3[[#This Row],[Columna3]],"S","N")</f>
        <v>S</v>
      </c>
      <c r="W18" s="47" t="str">
        <f>IF(N18=Balanza_de_Comprobación3[[#This Row],[Columna4]],"S","N")</f>
        <v>S</v>
      </c>
      <c r="X18" s="47" t="str">
        <f>IF(O18=Balanza_de_Comprobación3[[#This Row],[Columna5]],"S","N")</f>
        <v>S</v>
      </c>
      <c r="Y18" s="47" t="str">
        <f>IF(P18=Balanza_de_Comprobación3[[#This Row],[Columna6]],"S","N")</f>
        <v>S</v>
      </c>
      <c r="Z18" s="47" t="str">
        <f>IF(Q18=Balanza_de_Comprobación3[[#This Row],[Columna7]],"S","N")</f>
        <v>S</v>
      </c>
      <c r="AA18" s="47" t="str">
        <f>IF(R18=Balanza_de_Comprobación3[[#This Row],[Columna8]],"S","N")</f>
        <v>S</v>
      </c>
      <c r="AB18" s="47" t="str">
        <f>IF(S18=Balanza_de_Comprobación3[[#This Row],[Columna9]],"S","N")</f>
        <v>S</v>
      </c>
    </row>
    <row r="19" spans="1:28" x14ac:dyDescent="0.25">
      <c r="A19" s="33" t="s">
        <v>5</v>
      </c>
      <c r="B19" s="53" t="s">
        <v>38</v>
      </c>
      <c r="C19" s="3" t="s">
        <v>39</v>
      </c>
      <c r="D19" s="28">
        <v>337505.34</v>
      </c>
      <c r="E19" s="28">
        <v>0</v>
      </c>
      <c r="F19" s="28">
        <v>59400</v>
      </c>
      <c r="G19" s="28">
        <v>3.35</v>
      </c>
      <c r="H19" s="28">
        <v>396901.99</v>
      </c>
      <c r="I19" s="29">
        <v>0</v>
      </c>
      <c r="K19" s="42" t="s">
        <v>5</v>
      </c>
      <c r="L19" s="43" t="s">
        <v>38</v>
      </c>
      <c r="M19" s="44" t="s">
        <v>39</v>
      </c>
      <c r="N19" s="45">
        <v>337505.34</v>
      </c>
      <c r="O19" s="45">
        <v>0</v>
      </c>
      <c r="P19" s="45">
        <v>59400</v>
      </c>
      <c r="Q19" s="45">
        <v>3.35</v>
      </c>
      <c r="R19" s="45">
        <v>396901.99</v>
      </c>
      <c r="S19" s="46">
        <v>0</v>
      </c>
      <c r="T19" s="47" t="str">
        <f>IF(K19=Balanza_de_Comprobación3[[#This Row],[Columna1]],"S","N")</f>
        <v>S</v>
      </c>
      <c r="U19" s="47" t="str">
        <f>IF(L19=Balanza_de_Comprobación3[[#This Row],[Columna2]],"S","N")</f>
        <v>S</v>
      </c>
      <c r="V19" s="47" t="str">
        <f>IF(M19=Balanza_de_Comprobación3[[#This Row],[Columna3]],"S","N")</f>
        <v>S</v>
      </c>
      <c r="W19" s="47" t="str">
        <f>IF(N19=Balanza_de_Comprobación3[[#This Row],[Columna4]],"S","N")</f>
        <v>S</v>
      </c>
      <c r="X19" s="47" t="str">
        <f>IF(O19=Balanza_de_Comprobación3[[#This Row],[Columna5]],"S","N")</f>
        <v>S</v>
      </c>
      <c r="Y19" s="47" t="str">
        <f>IF(P19=Balanza_de_Comprobación3[[#This Row],[Columna6]],"S","N")</f>
        <v>S</v>
      </c>
      <c r="Z19" s="47" t="str">
        <f>IF(Q19=Balanza_de_Comprobación3[[#This Row],[Columna7]],"S","N")</f>
        <v>S</v>
      </c>
      <c r="AA19" s="47" t="str">
        <f>IF(R19=Balanza_de_Comprobación3[[#This Row],[Columna8]],"S","N")</f>
        <v>S</v>
      </c>
      <c r="AB19" s="47" t="str">
        <f>IF(S19=Balanza_de_Comprobación3[[#This Row],[Columna9]],"S","N")</f>
        <v>S</v>
      </c>
    </row>
    <row r="20" spans="1:28" x14ac:dyDescent="0.25">
      <c r="A20" s="33" t="s">
        <v>5</v>
      </c>
      <c r="B20" s="53" t="s">
        <v>40</v>
      </c>
      <c r="C20" s="3" t="s">
        <v>41</v>
      </c>
      <c r="D20" s="28">
        <v>56232981.649999999</v>
      </c>
      <c r="E20" s="28">
        <v>0</v>
      </c>
      <c r="F20" s="28">
        <v>912664.75</v>
      </c>
      <c r="G20" s="28">
        <v>280905.25</v>
      </c>
      <c r="H20" s="28">
        <v>56864741.149999999</v>
      </c>
      <c r="I20" s="29">
        <v>0</v>
      </c>
      <c r="K20" s="42" t="s">
        <v>5</v>
      </c>
      <c r="L20" s="43" t="s">
        <v>40</v>
      </c>
      <c r="M20" s="44" t="s">
        <v>41</v>
      </c>
      <c r="N20" s="45">
        <v>56232981.649999999</v>
      </c>
      <c r="O20" s="45">
        <v>0</v>
      </c>
      <c r="P20" s="45">
        <v>912664.75</v>
      </c>
      <c r="Q20" s="45">
        <v>280905.25</v>
      </c>
      <c r="R20" s="45">
        <v>56864741.149999999</v>
      </c>
      <c r="S20" s="46">
        <v>0</v>
      </c>
      <c r="T20" s="47" t="str">
        <f>IF(K20=Balanza_de_Comprobación3[[#This Row],[Columna1]],"S","N")</f>
        <v>S</v>
      </c>
      <c r="U20" s="47" t="str">
        <f>IF(L20=Balanza_de_Comprobación3[[#This Row],[Columna2]],"S","N")</f>
        <v>S</v>
      </c>
      <c r="V20" s="47" t="str">
        <f>IF(M20=Balanza_de_Comprobación3[[#This Row],[Columna3]],"S","N")</f>
        <v>S</v>
      </c>
      <c r="W20" s="47" t="str">
        <f>IF(N20=Balanza_de_Comprobación3[[#This Row],[Columna4]],"S","N")</f>
        <v>S</v>
      </c>
      <c r="X20" s="47" t="str">
        <f>IF(O20=Balanza_de_Comprobación3[[#This Row],[Columna5]],"S","N")</f>
        <v>S</v>
      </c>
      <c r="Y20" s="47" t="str">
        <f>IF(P20=Balanza_de_Comprobación3[[#This Row],[Columna6]],"S","N")</f>
        <v>S</v>
      </c>
      <c r="Z20" s="47" t="str">
        <f>IF(Q20=Balanza_de_Comprobación3[[#This Row],[Columna7]],"S","N")</f>
        <v>S</v>
      </c>
      <c r="AA20" s="47" t="str">
        <f>IF(R20=Balanza_de_Comprobación3[[#This Row],[Columna8]],"S","N")</f>
        <v>S</v>
      </c>
      <c r="AB20" s="47" t="str">
        <f>IF(S20=Balanza_de_Comprobación3[[#This Row],[Columna9]],"S","N")</f>
        <v>S</v>
      </c>
    </row>
    <row r="21" spans="1:28" x14ac:dyDescent="0.25">
      <c r="A21" s="33" t="s">
        <v>5</v>
      </c>
      <c r="B21" s="53" t="s">
        <v>42</v>
      </c>
      <c r="C21" s="3" t="s">
        <v>43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  <c r="K21" s="42" t="s">
        <v>5</v>
      </c>
      <c r="L21" s="43" t="s">
        <v>42</v>
      </c>
      <c r="M21" s="44" t="s">
        <v>43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6">
        <v>0</v>
      </c>
      <c r="T21" s="47" t="str">
        <f>IF(K21=Balanza_de_Comprobación3[[#This Row],[Columna1]],"S","N")</f>
        <v>S</v>
      </c>
      <c r="U21" s="47" t="str">
        <f>IF(L21=Balanza_de_Comprobación3[[#This Row],[Columna2]],"S","N")</f>
        <v>S</v>
      </c>
      <c r="V21" s="47" t="str">
        <f>IF(M21=Balanza_de_Comprobación3[[#This Row],[Columna3]],"S","N")</f>
        <v>S</v>
      </c>
      <c r="W21" s="47" t="str">
        <f>IF(N21=Balanza_de_Comprobación3[[#This Row],[Columna4]],"S","N")</f>
        <v>S</v>
      </c>
      <c r="X21" s="47" t="str">
        <f>IF(O21=Balanza_de_Comprobación3[[#This Row],[Columna5]],"S","N")</f>
        <v>S</v>
      </c>
      <c r="Y21" s="47" t="str">
        <f>IF(P21=Balanza_de_Comprobación3[[#This Row],[Columna6]],"S","N")</f>
        <v>S</v>
      </c>
      <c r="Z21" s="47" t="str">
        <f>IF(Q21=Balanza_de_Comprobación3[[#This Row],[Columna7]],"S","N")</f>
        <v>S</v>
      </c>
      <c r="AA21" s="47" t="str">
        <f>IF(R21=Balanza_de_Comprobación3[[#This Row],[Columna8]],"S","N")</f>
        <v>S</v>
      </c>
      <c r="AB21" s="47" t="str">
        <f>IF(S21=Balanza_de_Comprobación3[[#This Row],[Columna9]],"S","N")</f>
        <v>S</v>
      </c>
    </row>
    <row r="22" spans="1:28" x14ac:dyDescent="0.25">
      <c r="A22" s="33" t="s">
        <v>5</v>
      </c>
      <c r="B22" s="53" t="s">
        <v>44</v>
      </c>
      <c r="C22" s="3" t="s">
        <v>45</v>
      </c>
      <c r="D22" s="28">
        <v>5176797.2699999996</v>
      </c>
      <c r="E22" s="28">
        <v>0</v>
      </c>
      <c r="F22" s="28">
        <v>951648</v>
      </c>
      <c r="G22" s="28">
        <v>2334762.0299999998</v>
      </c>
      <c r="H22" s="28">
        <v>3793683.24</v>
      </c>
      <c r="I22" s="29">
        <v>0</v>
      </c>
      <c r="K22" s="42" t="s">
        <v>5</v>
      </c>
      <c r="L22" s="43" t="s">
        <v>44</v>
      </c>
      <c r="M22" s="44" t="s">
        <v>45</v>
      </c>
      <c r="N22" s="45">
        <v>5176797.2699999996</v>
      </c>
      <c r="O22" s="45">
        <v>0</v>
      </c>
      <c r="P22" s="45">
        <v>951648</v>
      </c>
      <c r="Q22" s="45">
        <v>2334762.0299999998</v>
      </c>
      <c r="R22" s="45">
        <v>3793683.24</v>
      </c>
      <c r="S22" s="46">
        <v>0</v>
      </c>
      <c r="T22" s="47" t="str">
        <f>IF(K22=Balanza_de_Comprobación3[[#This Row],[Columna1]],"S","N")</f>
        <v>S</v>
      </c>
      <c r="U22" s="47" t="str">
        <f>IF(L22=Balanza_de_Comprobación3[[#This Row],[Columna2]],"S","N")</f>
        <v>S</v>
      </c>
      <c r="V22" s="47" t="str">
        <f>IF(M22=Balanza_de_Comprobación3[[#This Row],[Columna3]],"S","N")</f>
        <v>S</v>
      </c>
      <c r="W22" s="47" t="str">
        <f>IF(N22=Balanza_de_Comprobación3[[#This Row],[Columna4]],"S","N")</f>
        <v>S</v>
      </c>
      <c r="X22" s="47" t="str">
        <f>IF(O22=Balanza_de_Comprobación3[[#This Row],[Columna5]],"S","N")</f>
        <v>S</v>
      </c>
      <c r="Y22" s="47" t="str">
        <f>IF(P22=Balanza_de_Comprobación3[[#This Row],[Columna6]],"S","N")</f>
        <v>S</v>
      </c>
      <c r="Z22" s="47" t="str">
        <f>IF(Q22=Balanza_de_Comprobación3[[#This Row],[Columna7]],"S","N")</f>
        <v>S</v>
      </c>
      <c r="AA22" s="47" t="str">
        <f>IF(R22=Balanza_de_Comprobación3[[#This Row],[Columna8]],"S","N")</f>
        <v>S</v>
      </c>
      <c r="AB22" s="47" t="str">
        <f>IF(S22=Balanza_de_Comprobación3[[#This Row],[Columna9]],"S","N")</f>
        <v>S</v>
      </c>
    </row>
    <row r="23" spans="1:28" x14ac:dyDescent="0.25">
      <c r="A23" s="33" t="s">
        <v>5</v>
      </c>
      <c r="B23" s="53" t="s">
        <v>46</v>
      </c>
      <c r="C23" s="3" t="s">
        <v>47</v>
      </c>
      <c r="D23" s="28">
        <v>30685.48</v>
      </c>
      <c r="E23" s="28">
        <v>0</v>
      </c>
      <c r="F23" s="28">
        <v>3934.72</v>
      </c>
      <c r="G23" s="28">
        <v>21724.48</v>
      </c>
      <c r="H23" s="28">
        <v>12895.72</v>
      </c>
      <c r="I23" s="29">
        <v>0</v>
      </c>
      <c r="K23" s="42" t="s">
        <v>5</v>
      </c>
      <c r="L23" s="43" t="s">
        <v>46</v>
      </c>
      <c r="M23" s="44" t="s">
        <v>47</v>
      </c>
      <c r="N23" s="45">
        <v>30685.48</v>
      </c>
      <c r="O23" s="45">
        <v>0</v>
      </c>
      <c r="P23" s="45">
        <v>3934.72</v>
      </c>
      <c r="Q23" s="45">
        <v>21724.48</v>
      </c>
      <c r="R23" s="45">
        <v>12895.72</v>
      </c>
      <c r="S23" s="46">
        <v>0</v>
      </c>
      <c r="T23" s="47" t="str">
        <f>IF(K23=Balanza_de_Comprobación3[[#This Row],[Columna1]],"S","N")</f>
        <v>S</v>
      </c>
      <c r="U23" s="47" t="str">
        <f>IF(L23=Balanza_de_Comprobación3[[#This Row],[Columna2]],"S","N")</f>
        <v>S</v>
      </c>
      <c r="V23" s="47" t="str">
        <f>IF(M23=Balanza_de_Comprobación3[[#This Row],[Columna3]],"S","N")</f>
        <v>S</v>
      </c>
      <c r="W23" s="47" t="str">
        <f>IF(N23=Balanza_de_Comprobación3[[#This Row],[Columna4]],"S","N")</f>
        <v>S</v>
      </c>
      <c r="X23" s="47" t="str">
        <f>IF(O23=Balanza_de_Comprobación3[[#This Row],[Columna5]],"S","N")</f>
        <v>S</v>
      </c>
      <c r="Y23" s="47" t="str">
        <f>IF(P23=Balanza_de_Comprobación3[[#This Row],[Columna6]],"S","N")</f>
        <v>S</v>
      </c>
      <c r="Z23" s="47" t="str">
        <f>IF(Q23=Balanza_de_Comprobación3[[#This Row],[Columna7]],"S","N")</f>
        <v>S</v>
      </c>
      <c r="AA23" s="47" t="str">
        <f>IF(R23=Balanza_de_Comprobación3[[#This Row],[Columna8]],"S","N")</f>
        <v>S</v>
      </c>
      <c r="AB23" s="47" t="str">
        <f>IF(S23=Balanza_de_Comprobación3[[#This Row],[Columna9]],"S","N")</f>
        <v>S</v>
      </c>
    </row>
    <row r="24" spans="1:28" x14ac:dyDescent="0.25">
      <c r="A24" s="33" t="s">
        <v>5</v>
      </c>
      <c r="B24" s="53" t="s">
        <v>48</v>
      </c>
      <c r="C24" s="3" t="s">
        <v>49</v>
      </c>
      <c r="D24" s="28">
        <v>56233.47</v>
      </c>
      <c r="E24" s="28">
        <v>0</v>
      </c>
      <c r="F24" s="28">
        <v>31156</v>
      </c>
      <c r="G24" s="28">
        <v>20260</v>
      </c>
      <c r="H24" s="28">
        <v>67129.47</v>
      </c>
      <c r="I24" s="29">
        <v>0</v>
      </c>
      <c r="K24" s="42" t="s">
        <v>5</v>
      </c>
      <c r="L24" s="43" t="s">
        <v>48</v>
      </c>
      <c r="M24" s="44" t="s">
        <v>49</v>
      </c>
      <c r="N24" s="45">
        <v>56233.47</v>
      </c>
      <c r="O24" s="45">
        <v>0</v>
      </c>
      <c r="P24" s="45">
        <v>31156</v>
      </c>
      <c r="Q24" s="45">
        <v>20260</v>
      </c>
      <c r="R24" s="45">
        <v>67129.47</v>
      </c>
      <c r="S24" s="46">
        <v>0</v>
      </c>
      <c r="T24" s="47" t="str">
        <f>IF(K24=Balanza_de_Comprobación3[[#This Row],[Columna1]],"S","N")</f>
        <v>S</v>
      </c>
      <c r="U24" s="47" t="str">
        <f>IF(L24=Balanza_de_Comprobación3[[#This Row],[Columna2]],"S","N")</f>
        <v>S</v>
      </c>
      <c r="V24" s="47" t="str">
        <f>IF(M24=Balanza_de_Comprobación3[[#This Row],[Columna3]],"S","N")</f>
        <v>S</v>
      </c>
      <c r="W24" s="47" t="str">
        <f>IF(N24=Balanza_de_Comprobación3[[#This Row],[Columna4]],"S","N")</f>
        <v>S</v>
      </c>
      <c r="X24" s="47" t="str">
        <f>IF(O24=Balanza_de_Comprobación3[[#This Row],[Columna5]],"S","N")</f>
        <v>S</v>
      </c>
      <c r="Y24" s="47" t="str">
        <f>IF(P24=Balanza_de_Comprobación3[[#This Row],[Columna6]],"S","N")</f>
        <v>S</v>
      </c>
      <c r="Z24" s="47" t="str">
        <f>IF(Q24=Balanza_de_Comprobación3[[#This Row],[Columna7]],"S","N")</f>
        <v>S</v>
      </c>
      <c r="AA24" s="47" t="str">
        <f>IF(R24=Balanza_de_Comprobación3[[#This Row],[Columna8]],"S","N")</f>
        <v>S</v>
      </c>
      <c r="AB24" s="47" t="str">
        <f>IF(S24=Balanza_de_Comprobación3[[#This Row],[Columna9]],"S","N")</f>
        <v>S</v>
      </c>
    </row>
    <row r="25" spans="1:28" x14ac:dyDescent="0.25">
      <c r="A25" s="33" t="s">
        <v>5</v>
      </c>
      <c r="B25" s="53" t="s">
        <v>50</v>
      </c>
      <c r="C25" s="3" t="s">
        <v>51</v>
      </c>
      <c r="D25" s="28">
        <v>16526909.24</v>
      </c>
      <c r="E25" s="28">
        <v>0</v>
      </c>
      <c r="F25" s="28">
        <v>3057535.15</v>
      </c>
      <c r="G25" s="28">
        <v>4802238.5199999996</v>
      </c>
      <c r="H25" s="28">
        <v>14782205.869999999</v>
      </c>
      <c r="I25" s="29">
        <v>0</v>
      </c>
      <c r="K25" s="42" t="s">
        <v>5</v>
      </c>
      <c r="L25" s="43" t="s">
        <v>50</v>
      </c>
      <c r="M25" s="44" t="s">
        <v>51</v>
      </c>
      <c r="N25" s="45">
        <v>16526909.24</v>
      </c>
      <c r="O25" s="45">
        <v>0</v>
      </c>
      <c r="P25" s="45">
        <v>3057535.15</v>
      </c>
      <c r="Q25" s="45">
        <v>4802238.5199999996</v>
      </c>
      <c r="R25" s="45">
        <v>14782205.869999999</v>
      </c>
      <c r="S25" s="46">
        <v>0</v>
      </c>
      <c r="T25" s="47" t="str">
        <f>IF(K25=Balanza_de_Comprobación3[[#This Row],[Columna1]],"S","N")</f>
        <v>S</v>
      </c>
      <c r="U25" s="47" t="str">
        <f>IF(L25=Balanza_de_Comprobación3[[#This Row],[Columna2]],"S","N")</f>
        <v>S</v>
      </c>
      <c r="V25" s="47" t="str">
        <f>IF(M25=Balanza_de_Comprobación3[[#This Row],[Columna3]],"S","N")</f>
        <v>S</v>
      </c>
      <c r="W25" s="47" t="str">
        <f>IF(N25=Balanza_de_Comprobación3[[#This Row],[Columna4]],"S","N")</f>
        <v>S</v>
      </c>
      <c r="X25" s="47" t="str">
        <f>IF(O25=Balanza_de_Comprobación3[[#This Row],[Columna5]],"S","N")</f>
        <v>S</v>
      </c>
      <c r="Y25" s="47" t="str">
        <f>IF(P25=Balanza_de_Comprobación3[[#This Row],[Columna6]],"S","N")</f>
        <v>S</v>
      </c>
      <c r="Z25" s="47" t="str">
        <f>IF(Q25=Balanza_de_Comprobación3[[#This Row],[Columna7]],"S","N")</f>
        <v>S</v>
      </c>
      <c r="AA25" s="47" t="str">
        <f>IF(R25=Balanza_de_Comprobación3[[#This Row],[Columna8]],"S","N")</f>
        <v>S</v>
      </c>
      <c r="AB25" s="47" t="str">
        <f>IF(S25=Balanza_de_Comprobación3[[#This Row],[Columna9]],"S","N")</f>
        <v>S</v>
      </c>
    </row>
    <row r="26" spans="1:28" x14ac:dyDescent="0.25">
      <c r="A26" s="33" t="s">
        <v>5</v>
      </c>
      <c r="B26" s="53" t="s">
        <v>52</v>
      </c>
      <c r="C26" s="3" t="s">
        <v>53</v>
      </c>
      <c r="D26" s="28">
        <v>-0.28999999999999998</v>
      </c>
      <c r="E26" s="28">
        <v>0</v>
      </c>
      <c r="F26" s="28">
        <v>21797738.899999999</v>
      </c>
      <c r="G26" s="28">
        <v>0</v>
      </c>
      <c r="H26" s="28">
        <v>21797738.609999999</v>
      </c>
      <c r="I26" s="29">
        <v>0</v>
      </c>
      <c r="K26" s="42" t="s">
        <v>5</v>
      </c>
      <c r="L26" s="43" t="s">
        <v>52</v>
      </c>
      <c r="M26" s="44" t="s">
        <v>53</v>
      </c>
      <c r="N26" s="45">
        <v>-0.28999999999999998</v>
      </c>
      <c r="O26" s="45">
        <v>0</v>
      </c>
      <c r="P26" s="45">
        <v>21797738.899999999</v>
      </c>
      <c r="Q26" s="45">
        <v>0</v>
      </c>
      <c r="R26" s="45">
        <v>21797738.609999999</v>
      </c>
      <c r="S26" s="46">
        <v>0</v>
      </c>
      <c r="T26" s="47" t="str">
        <f>IF(K26=Balanza_de_Comprobación3[[#This Row],[Columna1]],"S","N")</f>
        <v>S</v>
      </c>
      <c r="U26" s="47" t="str">
        <f>IF(L26=Balanza_de_Comprobación3[[#This Row],[Columna2]],"S","N")</f>
        <v>S</v>
      </c>
      <c r="V26" s="47" t="str">
        <f>IF(M26=Balanza_de_Comprobación3[[#This Row],[Columna3]],"S","N")</f>
        <v>S</v>
      </c>
      <c r="W26" s="47" t="str">
        <f>IF(N26=Balanza_de_Comprobación3[[#This Row],[Columna4]],"S","N")</f>
        <v>S</v>
      </c>
      <c r="X26" s="47" t="str">
        <f>IF(O26=Balanza_de_Comprobación3[[#This Row],[Columna5]],"S","N")</f>
        <v>S</v>
      </c>
      <c r="Y26" s="47" t="str">
        <f>IF(P26=Balanza_de_Comprobación3[[#This Row],[Columna6]],"S","N")</f>
        <v>S</v>
      </c>
      <c r="Z26" s="47" t="str">
        <f>IF(Q26=Balanza_de_Comprobación3[[#This Row],[Columna7]],"S","N")</f>
        <v>S</v>
      </c>
      <c r="AA26" s="47" t="str">
        <f>IF(R26=Balanza_de_Comprobación3[[#This Row],[Columna8]],"S","N")</f>
        <v>S</v>
      </c>
      <c r="AB26" s="47" t="str">
        <f>IF(S26=Balanza_de_Comprobación3[[#This Row],[Columna9]],"S","N")</f>
        <v>S</v>
      </c>
    </row>
    <row r="27" spans="1:28" x14ac:dyDescent="0.25">
      <c r="A27" s="33" t="s">
        <v>5</v>
      </c>
      <c r="B27" s="53" t="s">
        <v>54</v>
      </c>
      <c r="C27" s="3" t="s">
        <v>55</v>
      </c>
      <c r="D27" s="28">
        <v>-0.28999999999999998</v>
      </c>
      <c r="E27" s="28">
        <v>0</v>
      </c>
      <c r="F27" s="28">
        <v>21797738.899999999</v>
      </c>
      <c r="G27" s="28">
        <v>0</v>
      </c>
      <c r="H27" s="28">
        <v>21797738.609999999</v>
      </c>
      <c r="I27" s="29">
        <v>0</v>
      </c>
      <c r="K27" s="42" t="s">
        <v>5</v>
      </c>
      <c r="L27" s="43" t="s">
        <v>54</v>
      </c>
      <c r="M27" s="44" t="s">
        <v>55</v>
      </c>
      <c r="N27" s="45">
        <v>-0.28999999999999998</v>
      </c>
      <c r="O27" s="45">
        <v>0</v>
      </c>
      <c r="P27" s="45">
        <v>21797738.899999999</v>
      </c>
      <c r="Q27" s="45">
        <v>0</v>
      </c>
      <c r="R27" s="45">
        <v>21797738.609999999</v>
      </c>
      <c r="S27" s="46">
        <v>0</v>
      </c>
      <c r="T27" s="47" t="str">
        <f>IF(K27=Balanza_de_Comprobación3[[#This Row],[Columna1]],"S","N")</f>
        <v>S</v>
      </c>
      <c r="U27" s="47" t="str">
        <f>IF(L27=Balanza_de_Comprobación3[[#This Row],[Columna2]],"S","N")</f>
        <v>S</v>
      </c>
      <c r="V27" s="47" t="str">
        <f>IF(M27=Balanza_de_Comprobación3[[#This Row],[Columna3]],"S","N")</f>
        <v>S</v>
      </c>
      <c r="W27" s="47" t="str">
        <f>IF(N27=Balanza_de_Comprobación3[[#This Row],[Columna4]],"S","N")</f>
        <v>S</v>
      </c>
      <c r="X27" s="47" t="str">
        <f>IF(O27=Balanza_de_Comprobación3[[#This Row],[Columna5]],"S","N")</f>
        <v>S</v>
      </c>
      <c r="Y27" s="47" t="str">
        <f>IF(P27=Balanza_de_Comprobación3[[#This Row],[Columna6]],"S","N")</f>
        <v>S</v>
      </c>
      <c r="Z27" s="47" t="str">
        <f>IF(Q27=Balanza_de_Comprobación3[[#This Row],[Columna7]],"S","N")</f>
        <v>S</v>
      </c>
      <c r="AA27" s="47" t="str">
        <f>IF(R27=Balanza_de_Comprobación3[[#This Row],[Columna8]],"S","N")</f>
        <v>S</v>
      </c>
      <c r="AB27" s="47" t="str">
        <f>IF(S27=Balanza_de_Comprobación3[[#This Row],[Columna9]],"S","N")</f>
        <v>S</v>
      </c>
    </row>
    <row r="28" spans="1:28" x14ac:dyDescent="0.25">
      <c r="A28" s="33" t="s">
        <v>5</v>
      </c>
      <c r="B28" s="53" t="s">
        <v>56</v>
      </c>
      <c r="C28" s="3" t="s">
        <v>57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v>0</v>
      </c>
      <c r="K28" s="42" t="s">
        <v>5</v>
      </c>
      <c r="L28" s="43" t="s">
        <v>56</v>
      </c>
      <c r="M28" s="44" t="s">
        <v>57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6">
        <v>0</v>
      </c>
      <c r="T28" s="47" t="str">
        <f>IF(K28=Balanza_de_Comprobación3[[#This Row],[Columna1]],"S","N")</f>
        <v>S</v>
      </c>
      <c r="U28" s="47" t="str">
        <f>IF(L28=Balanza_de_Comprobación3[[#This Row],[Columna2]],"S","N")</f>
        <v>S</v>
      </c>
      <c r="V28" s="47" t="str">
        <f>IF(M28=Balanza_de_Comprobación3[[#This Row],[Columna3]],"S","N")</f>
        <v>S</v>
      </c>
      <c r="W28" s="47" t="str">
        <f>IF(N28=Balanza_de_Comprobación3[[#This Row],[Columna4]],"S","N")</f>
        <v>S</v>
      </c>
      <c r="X28" s="47" t="str">
        <f>IF(O28=Balanza_de_Comprobación3[[#This Row],[Columna5]],"S","N")</f>
        <v>S</v>
      </c>
      <c r="Y28" s="47" t="str">
        <f>IF(P28=Balanza_de_Comprobación3[[#This Row],[Columna6]],"S","N")</f>
        <v>S</v>
      </c>
      <c r="Z28" s="47" t="str">
        <f>IF(Q28=Balanza_de_Comprobación3[[#This Row],[Columna7]],"S","N")</f>
        <v>S</v>
      </c>
      <c r="AA28" s="47" t="str">
        <f>IF(R28=Balanza_de_Comprobación3[[#This Row],[Columna8]],"S","N")</f>
        <v>S</v>
      </c>
      <c r="AB28" s="47" t="str">
        <f>IF(S28=Balanza_de_Comprobación3[[#This Row],[Columna9]],"S","N")</f>
        <v>S</v>
      </c>
    </row>
    <row r="29" spans="1:28" x14ac:dyDescent="0.25">
      <c r="A29" s="33" t="s">
        <v>5</v>
      </c>
      <c r="B29" s="53" t="s">
        <v>58</v>
      </c>
      <c r="C29" s="3" t="s">
        <v>59</v>
      </c>
      <c r="D29" s="28">
        <v>1214414.5900000001</v>
      </c>
      <c r="E29" s="28">
        <v>0</v>
      </c>
      <c r="F29" s="28">
        <v>1088811</v>
      </c>
      <c r="G29" s="28">
        <v>293594.96000000002</v>
      </c>
      <c r="H29" s="28">
        <v>2009630.63</v>
      </c>
      <c r="I29" s="29">
        <v>0</v>
      </c>
      <c r="K29" s="42" t="s">
        <v>5</v>
      </c>
      <c r="L29" s="43" t="s">
        <v>58</v>
      </c>
      <c r="M29" s="44" t="s">
        <v>59</v>
      </c>
      <c r="N29" s="45">
        <v>1214414.5900000001</v>
      </c>
      <c r="O29" s="45">
        <v>0</v>
      </c>
      <c r="P29" s="45">
        <v>1088811</v>
      </c>
      <c r="Q29" s="45">
        <v>293594.96000000002</v>
      </c>
      <c r="R29" s="45">
        <v>2009630.63</v>
      </c>
      <c r="S29" s="46">
        <v>0</v>
      </c>
      <c r="T29" s="47" t="str">
        <f>IF(K29=Balanza_de_Comprobación3[[#This Row],[Columna1]],"S","N")</f>
        <v>S</v>
      </c>
      <c r="U29" s="47" t="str">
        <f>IF(L29=Balanza_de_Comprobación3[[#This Row],[Columna2]],"S","N")</f>
        <v>S</v>
      </c>
      <c r="V29" s="47" t="str">
        <f>IF(M29=Balanza_de_Comprobación3[[#This Row],[Columna3]],"S","N")</f>
        <v>S</v>
      </c>
      <c r="W29" s="47" t="str">
        <f>IF(N29=Balanza_de_Comprobación3[[#This Row],[Columna4]],"S","N")</f>
        <v>S</v>
      </c>
      <c r="X29" s="47" t="str">
        <f>IF(O29=Balanza_de_Comprobación3[[#This Row],[Columna5]],"S","N")</f>
        <v>S</v>
      </c>
      <c r="Y29" s="47" t="str">
        <f>IF(P29=Balanza_de_Comprobación3[[#This Row],[Columna6]],"S","N")</f>
        <v>S</v>
      </c>
      <c r="Z29" s="47" t="str">
        <f>IF(Q29=Balanza_de_Comprobación3[[#This Row],[Columna7]],"S","N")</f>
        <v>S</v>
      </c>
      <c r="AA29" s="47" t="str">
        <f>IF(R29=Balanza_de_Comprobación3[[#This Row],[Columna8]],"S","N")</f>
        <v>S</v>
      </c>
      <c r="AB29" s="47" t="str">
        <f>IF(S29=Balanza_de_Comprobación3[[#This Row],[Columna9]],"S","N")</f>
        <v>S</v>
      </c>
    </row>
    <row r="30" spans="1:28" x14ac:dyDescent="0.25">
      <c r="A30" s="33" t="s">
        <v>5</v>
      </c>
      <c r="B30" s="53" t="s">
        <v>60</v>
      </c>
      <c r="C30" s="3" t="s">
        <v>61</v>
      </c>
      <c r="D30" s="28">
        <v>187975.07</v>
      </c>
      <c r="E30" s="28">
        <v>0</v>
      </c>
      <c r="F30" s="28">
        <v>281042.65999999997</v>
      </c>
      <c r="G30" s="28">
        <v>281042.65999999997</v>
      </c>
      <c r="H30" s="28">
        <v>187975.07</v>
      </c>
      <c r="I30" s="29">
        <v>0</v>
      </c>
      <c r="K30" s="42" t="s">
        <v>5</v>
      </c>
      <c r="L30" s="43" t="s">
        <v>60</v>
      </c>
      <c r="M30" s="44" t="s">
        <v>61</v>
      </c>
      <c r="N30" s="45">
        <v>187975.07</v>
      </c>
      <c r="O30" s="45">
        <v>0</v>
      </c>
      <c r="P30" s="45">
        <v>281042.65999999997</v>
      </c>
      <c r="Q30" s="45">
        <v>281042.65999999997</v>
      </c>
      <c r="R30" s="45">
        <v>187975.07</v>
      </c>
      <c r="S30" s="46">
        <v>0</v>
      </c>
      <c r="T30" s="47" t="str">
        <f>IF(K30=Balanza_de_Comprobación3[[#This Row],[Columna1]],"S","N")</f>
        <v>S</v>
      </c>
      <c r="U30" s="47" t="str">
        <f>IF(L30=Balanza_de_Comprobación3[[#This Row],[Columna2]],"S","N")</f>
        <v>S</v>
      </c>
      <c r="V30" s="47" t="str">
        <f>IF(M30=Balanza_de_Comprobación3[[#This Row],[Columna3]],"S","N")</f>
        <v>S</v>
      </c>
      <c r="W30" s="47" t="str">
        <f>IF(N30=Balanza_de_Comprobación3[[#This Row],[Columna4]],"S","N")</f>
        <v>S</v>
      </c>
      <c r="X30" s="47" t="str">
        <f>IF(O30=Balanza_de_Comprobación3[[#This Row],[Columna5]],"S","N")</f>
        <v>S</v>
      </c>
      <c r="Y30" s="47" t="str">
        <f>IF(P30=Balanza_de_Comprobación3[[#This Row],[Columna6]],"S","N")</f>
        <v>S</v>
      </c>
      <c r="Z30" s="47" t="str">
        <f>IF(Q30=Balanza_de_Comprobación3[[#This Row],[Columna7]],"S","N")</f>
        <v>S</v>
      </c>
      <c r="AA30" s="47" t="str">
        <f>IF(R30=Balanza_de_Comprobación3[[#This Row],[Columna8]],"S","N")</f>
        <v>S</v>
      </c>
      <c r="AB30" s="47" t="str">
        <f>IF(S30=Balanza_de_Comprobación3[[#This Row],[Columna9]],"S","N")</f>
        <v>S</v>
      </c>
    </row>
    <row r="31" spans="1:28" x14ac:dyDescent="0.25">
      <c r="A31" s="33" t="s">
        <v>5</v>
      </c>
      <c r="B31" s="53" t="s">
        <v>62</v>
      </c>
      <c r="C31" s="3" t="s">
        <v>63</v>
      </c>
      <c r="D31" s="28">
        <v>7.89</v>
      </c>
      <c r="E31" s="28">
        <v>0</v>
      </c>
      <c r="F31" s="28">
        <v>0.42</v>
      </c>
      <c r="G31" s="28">
        <v>0</v>
      </c>
      <c r="H31" s="28">
        <v>8.31</v>
      </c>
      <c r="I31" s="29">
        <v>0</v>
      </c>
      <c r="K31" s="42" t="s">
        <v>5</v>
      </c>
      <c r="L31" s="43" t="s">
        <v>62</v>
      </c>
      <c r="M31" s="44" t="s">
        <v>63</v>
      </c>
      <c r="N31" s="45">
        <v>7.89</v>
      </c>
      <c r="O31" s="45">
        <v>0</v>
      </c>
      <c r="P31" s="45">
        <v>0.42</v>
      </c>
      <c r="Q31" s="45">
        <v>0</v>
      </c>
      <c r="R31" s="45">
        <v>8.31</v>
      </c>
      <c r="S31" s="46">
        <v>0</v>
      </c>
      <c r="T31" s="47" t="str">
        <f>IF(K31=Balanza_de_Comprobación3[[#This Row],[Columna1]],"S","N")</f>
        <v>S</v>
      </c>
      <c r="U31" s="47" t="str">
        <f>IF(L31=Balanza_de_Comprobación3[[#This Row],[Columna2]],"S","N")</f>
        <v>S</v>
      </c>
      <c r="V31" s="47" t="str">
        <f>IF(M31=Balanza_de_Comprobación3[[#This Row],[Columna3]],"S","N")</f>
        <v>S</v>
      </c>
      <c r="W31" s="47" t="str">
        <f>IF(N31=Balanza_de_Comprobación3[[#This Row],[Columna4]],"S","N")</f>
        <v>S</v>
      </c>
      <c r="X31" s="47" t="str">
        <f>IF(O31=Balanza_de_Comprobación3[[#This Row],[Columna5]],"S","N")</f>
        <v>S</v>
      </c>
      <c r="Y31" s="47" t="str">
        <f>IF(P31=Balanza_de_Comprobación3[[#This Row],[Columna6]],"S","N")</f>
        <v>S</v>
      </c>
      <c r="Z31" s="47" t="str">
        <f>IF(Q31=Balanza_de_Comprobación3[[#This Row],[Columna7]],"S","N")</f>
        <v>S</v>
      </c>
      <c r="AA31" s="47" t="str">
        <f>IF(R31=Balanza_de_Comprobación3[[#This Row],[Columna8]],"S","N")</f>
        <v>S</v>
      </c>
      <c r="AB31" s="47" t="str">
        <f>IF(S31=Balanza_de_Comprobación3[[#This Row],[Columna9]],"S","N")</f>
        <v>S</v>
      </c>
    </row>
    <row r="32" spans="1:28" x14ac:dyDescent="0.25">
      <c r="A32" s="33" t="s">
        <v>5</v>
      </c>
      <c r="B32" s="53" t="s">
        <v>64</v>
      </c>
      <c r="C32" s="3" t="s">
        <v>65</v>
      </c>
      <c r="D32" s="28">
        <v>195932.95</v>
      </c>
      <c r="E32" s="28">
        <v>0</v>
      </c>
      <c r="F32" s="28">
        <v>0</v>
      </c>
      <c r="G32" s="28">
        <v>0</v>
      </c>
      <c r="H32" s="28">
        <v>195932.95</v>
      </c>
      <c r="I32" s="29">
        <v>0</v>
      </c>
      <c r="K32" s="42" t="s">
        <v>5</v>
      </c>
      <c r="L32" s="43" t="s">
        <v>64</v>
      </c>
      <c r="M32" s="44" t="s">
        <v>65</v>
      </c>
      <c r="N32" s="45">
        <v>195932.95</v>
      </c>
      <c r="O32" s="45">
        <v>0</v>
      </c>
      <c r="P32" s="45">
        <v>0</v>
      </c>
      <c r="Q32" s="45">
        <v>0</v>
      </c>
      <c r="R32" s="45">
        <v>195932.95</v>
      </c>
      <c r="S32" s="46">
        <v>0</v>
      </c>
      <c r="T32" s="47" t="str">
        <f>IF(K32=Balanza_de_Comprobación3[[#This Row],[Columna1]],"S","N")</f>
        <v>S</v>
      </c>
      <c r="U32" s="47" t="str">
        <f>IF(L32=Balanza_de_Comprobación3[[#This Row],[Columna2]],"S","N")</f>
        <v>S</v>
      </c>
      <c r="V32" s="47" t="str">
        <f>IF(M32=Balanza_de_Comprobación3[[#This Row],[Columna3]],"S","N")</f>
        <v>S</v>
      </c>
      <c r="W32" s="47" t="str">
        <f>IF(N32=Balanza_de_Comprobación3[[#This Row],[Columna4]],"S","N")</f>
        <v>S</v>
      </c>
      <c r="X32" s="47" t="str">
        <f>IF(O32=Balanza_de_Comprobación3[[#This Row],[Columna5]],"S","N")</f>
        <v>S</v>
      </c>
      <c r="Y32" s="47" t="str">
        <f>IF(P32=Balanza_de_Comprobación3[[#This Row],[Columna6]],"S","N")</f>
        <v>S</v>
      </c>
      <c r="Z32" s="47" t="str">
        <f>IF(Q32=Balanza_de_Comprobación3[[#This Row],[Columna7]],"S","N")</f>
        <v>S</v>
      </c>
      <c r="AA32" s="47" t="str">
        <f>IF(R32=Balanza_de_Comprobación3[[#This Row],[Columna8]],"S","N")</f>
        <v>S</v>
      </c>
      <c r="AB32" s="47" t="str">
        <f>IF(S32=Balanza_de_Comprobación3[[#This Row],[Columna9]],"S","N")</f>
        <v>S</v>
      </c>
    </row>
    <row r="33" spans="1:28" x14ac:dyDescent="0.25">
      <c r="A33" s="33" t="s">
        <v>5</v>
      </c>
      <c r="B33" s="53" t="s">
        <v>66</v>
      </c>
      <c r="C33" s="3" t="s">
        <v>67</v>
      </c>
      <c r="D33" s="28">
        <v>308778138.57999998</v>
      </c>
      <c r="E33" s="28">
        <v>0</v>
      </c>
      <c r="F33" s="28">
        <v>0</v>
      </c>
      <c r="G33" s="28">
        <v>0</v>
      </c>
      <c r="H33" s="28">
        <v>308778138.57999998</v>
      </c>
      <c r="I33" s="29">
        <v>0</v>
      </c>
      <c r="K33" s="42" t="s">
        <v>5</v>
      </c>
      <c r="L33" s="43" t="s">
        <v>66</v>
      </c>
      <c r="M33" s="44" t="s">
        <v>67</v>
      </c>
      <c r="N33" s="45">
        <v>308778138.57999998</v>
      </c>
      <c r="O33" s="45">
        <v>0</v>
      </c>
      <c r="P33" s="45">
        <v>0</v>
      </c>
      <c r="Q33" s="45">
        <v>0</v>
      </c>
      <c r="R33" s="45">
        <v>308778138.57999998</v>
      </c>
      <c r="S33" s="46">
        <v>0</v>
      </c>
      <c r="T33" s="47" t="str">
        <f>IF(K33=Balanza_de_Comprobación3[[#This Row],[Columna1]],"S","N")</f>
        <v>S</v>
      </c>
      <c r="U33" s="47" t="str">
        <f>IF(L33=Balanza_de_Comprobación3[[#This Row],[Columna2]],"S","N")</f>
        <v>S</v>
      </c>
      <c r="V33" s="47" t="str">
        <f>IF(M33=Balanza_de_Comprobación3[[#This Row],[Columna3]],"S","N")</f>
        <v>S</v>
      </c>
      <c r="W33" s="47" t="str">
        <f>IF(N33=Balanza_de_Comprobación3[[#This Row],[Columna4]],"S","N")</f>
        <v>S</v>
      </c>
      <c r="X33" s="47" t="str">
        <f>IF(O33=Balanza_de_Comprobación3[[#This Row],[Columna5]],"S","N")</f>
        <v>S</v>
      </c>
      <c r="Y33" s="47" t="str">
        <f>IF(P33=Balanza_de_Comprobación3[[#This Row],[Columna6]],"S","N")</f>
        <v>S</v>
      </c>
      <c r="Z33" s="47" t="str">
        <f>IF(Q33=Balanza_de_Comprobación3[[#This Row],[Columna7]],"S","N")</f>
        <v>S</v>
      </c>
      <c r="AA33" s="47" t="str">
        <f>IF(R33=Balanza_de_Comprobación3[[#This Row],[Columna8]],"S","N")</f>
        <v>S</v>
      </c>
      <c r="AB33" s="47" t="str">
        <f>IF(S33=Balanza_de_Comprobación3[[#This Row],[Columna9]],"S","N")</f>
        <v>S</v>
      </c>
    </row>
    <row r="34" spans="1:28" x14ac:dyDescent="0.25">
      <c r="A34" s="33" t="s">
        <v>5</v>
      </c>
      <c r="B34" s="53" t="s">
        <v>68</v>
      </c>
      <c r="C34" s="3" t="s">
        <v>69</v>
      </c>
      <c r="D34" s="28">
        <v>1011696.06</v>
      </c>
      <c r="E34" s="28">
        <v>0</v>
      </c>
      <c r="F34" s="28">
        <v>0</v>
      </c>
      <c r="G34" s="28">
        <v>0</v>
      </c>
      <c r="H34" s="28">
        <v>1011696.06</v>
      </c>
      <c r="I34" s="29">
        <v>0</v>
      </c>
      <c r="K34" s="42" t="s">
        <v>5</v>
      </c>
      <c r="L34" s="43" t="s">
        <v>68</v>
      </c>
      <c r="M34" s="44" t="s">
        <v>69</v>
      </c>
      <c r="N34" s="45">
        <v>1011696.06</v>
      </c>
      <c r="O34" s="45">
        <v>0</v>
      </c>
      <c r="P34" s="45">
        <v>0</v>
      </c>
      <c r="Q34" s="45">
        <v>0</v>
      </c>
      <c r="R34" s="45">
        <v>1011696.06</v>
      </c>
      <c r="S34" s="46">
        <v>0</v>
      </c>
      <c r="T34" s="47" t="str">
        <f>IF(K34=Balanza_de_Comprobación3[[#This Row],[Columna1]],"S","N")</f>
        <v>S</v>
      </c>
      <c r="U34" s="47" t="str">
        <f>IF(L34=Balanza_de_Comprobación3[[#This Row],[Columna2]],"S","N")</f>
        <v>S</v>
      </c>
      <c r="V34" s="47" t="str">
        <f>IF(M34=Balanza_de_Comprobación3[[#This Row],[Columna3]],"S","N")</f>
        <v>S</v>
      </c>
      <c r="W34" s="47" t="str">
        <f>IF(N34=Balanza_de_Comprobación3[[#This Row],[Columna4]],"S","N")</f>
        <v>S</v>
      </c>
      <c r="X34" s="47" t="str">
        <f>IF(O34=Balanza_de_Comprobación3[[#This Row],[Columna5]],"S","N")</f>
        <v>S</v>
      </c>
      <c r="Y34" s="47" t="str">
        <f>IF(P34=Balanza_de_Comprobación3[[#This Row],[Columna6]],"S","N")</f>
        <v>S</v>
      </c>
      <c r="Z34" s="47" t="str">
        <f>IF(Q34=Balanza_de_Comprobación3[[#This Row],[Columna7]],"S","N")</f>
        <v>S</v>
      </c>
      <c r="AA34" s="47" t="str">
        <f>IF(R34=Balanza_de_Comprobación3[[#This Row],[Columna8]],"S","N")</f>
        <v>S</v>
      </c>
      <c r="AB34" s="47" t="str">
        <f>IF(S34=Balanza_de_Comprobación3[[#This Row],[Columna9]],"S","N")</f>
        <v>S</v>
      </c>
    </row>
    <row r="35" spans="1:28" x14ac:dyDescent="0.25">
      <c r="A35" s="33" t="s">
        <v>5</v>
      </c>
      <c r="B35" s="53" t="s">
        <v>70</v>
      </c>
      <c r="C35" s="3" t="s">
        <v>71</v>
      </c>
      <c r="D35" s="28">
        <v>464031.46</v>
      </c>
      <c r="E35" s="28">
        <v>0</v>
      </c>
      <c r="F35" s="28">
        <v>0</v>
      </c>
      <c r="G35" s="28">
        <v>0</v>
      </c>
      <c r="H35" s="28">
        <v>464031.46</v>
      </c>
      <c r="I35" s="29">
        <v>0</v>
      </c>
      <c r="K35" s="42" t="s">
        <v>5</v>
      </c>
      <c r="L35" s="43" t="s">
        <v>70</v>
      </c>
      <c r="M35" s="44" t="s">
        <v>71</v>
      </c>
      <c r="N35" s="45">
        <v>464031.46</v>
      </c>
      <c r="O35" s="45">
        <v>0</v>
      </c>
      <c r="P35" s="45">
        <v>0</v>
      </c>
      <c r="Q35" s="45">
        <v>0</v>
      </c>
      <c r="R35" s="45">
        <v>464031.46</v>
      </c>
      <c r="S35" s="46">
        <v>0</v>
      </c>
      <c r="T35" s="47" t="str">
        <f>IF(K35=Balanza_de_Comprobación3[[#This Row],[Columna1]],"S","N")</f>
        <v>S</v>
      </c>
      <c r="U35" s="47" t="str">
        <f>IF(L35=Balanza_de_Comprobación3[[#This Row],[Columna2]],"S","N")</f>
        <v>S</v>
      </c>
      <c r="V35" s="47" t="str">
        <f>IF(M35=Balanza_de_Comprobación3[[#This Row],[Columna3]],"S","N")</f>
        <v>S</v>
      </c>
      <c r="W35" s="47" t="str">
        <f>IF(N35=Balanza_de_Comprobación3[[#This Row],[Columna4]],"S","N")</f>
        <v>S</v>
      </c>
      <c r="X35" s="47" t="str">
        <f>IF(O35=Balanza_de_Comprobación3[[#This Row],[Columna5]],"S","N")</f>
        <v>S</v>
      </c>
      <c r="Y35" s="47" t="str">
        <f>IF(P35=Balanza_de_Comprobación3[[#This Row],[Columna6]],"S","N")</f>
        <v>S</v>
      </c>
      <c r="Z35" s="47" t="str">
        <f>IF(Q35=Balanza_de_Comprobación3[[#This Row],[Columna7]],"S","N")</f>
        <v>S</v>
      </c>
      <c r="AA35" s="47" t="str">
        <f>IF(R35=Balanza_de_Comprobación3[[#This Row],[Columna8]],"S","N")</f>
        <v>S</v>
      </c>
      <c r="AB35" s="47" t="str">
        <f>IF(S35=Balanza_de_Comprobación3[[#This Row],[Columna9]],"S","N")</f>
        <v>S</v>
      </c>
    </row>
    <row r="36" spans="1:28" x14ac:dyDescent="0.25">
      <c r="A36" s="33" t="s">
        <v>5</v>
      </c>
      <c r="B36" s="53" t="s">
        <v>72</v>
      </c>
      <c r="C36" s="3" t="s">
        <v>73</v>
      </c>
      <c r="D36" s="28">
        <v>464031.46</v>
      </c>
      <c r="E36" s="28">
        <v>0</v>
      </c>
      <c r="F36" s="28">
        <v>0</v>
      </c>
      <c r="G36" s="28">
        <v>0</v>
      </c>
      <c r="H36" s="28">
        <v>464031.46</v>
      </c>
      <c r="I36" s="29">
        <v>0</v>
      </c>
      <c r="K36" s="42" t="s">
        <v>5</v>
      </c>
      <c r="L36" s="43" t="s">
        <v>72</v>
      </c>
      <c r="M36" s="44" t="s">
        <v>73</v>
      </c>
      <c r="N36" s="45">
        <v>464031.46</v>
      </c>
      <c r="O36" s="45">
        <v>0</v>
      </c>
      <c r="P36" s="45">
        <v>0</v>
      </c>
      <c r="Q36" s="45">
        <v>0</v>
      </c>
      <c r="R36" s="45">
        <v>464031.46</v>
      </c>
      <c r="S36" s="46">
        <v>0</v>
      </c>
      <c r="T36" s="47" t="str">
        <f>IF(K36=Balanza_de_Comprobación3[[#This Row],[Columna1]],"S","N")</f>
        <v>S</v>
      </c>
      <c r="U36" s="47" t="str">
        <f>IF(L36=Balanza_de_Comprobación3[[#This Row],[Columna2]],"S","N")</f>
        <v>S</v>
      </c>
      <c r="V36" s="47" t="str">
        <f>IF(M36=Balanza_de_Comprobación3[[#This Row],[Columna3]],"S","N")</f>
        <v>S</v>
      </c>
      <c r="W36" s="47" t="str">
        <f>IF(N36=Balanza_de_Comprobación3[[#This Row],[Columna4]],"S","N")</f>
        <v>S</v>
      </c>
      <c r="X36" s="47" t="str">
        <f>IF(O36=Balanza_de_Comprobación3[[#This Row],[Columna5]],"S","N")</f>
        <v>S</v>
      </c>
      <c r="Y36" s="47" t="str">
        <f>IF(P36=Balanza_de_Comprobación3[[#This Row],[Columna6]],"S","N")</f>
        <v>S</v>
      </c>
      <c r="Z36" s="47" t="str">
        <f>IF(Q36=Balanza_de_Comprobación3[[#This Row],[Columna7]],"S","N")</f>
        <v>S</v>
      </c>
      <c r="AA36" s="47" t="str">
        <f>IF(R36=Balanza_de_Comprobación3[[#This Row],[Columna8]],"S","N")</f>
        <v>S</v>
      </c>
      <c r="AB36" s="47" t="str">
        <f>IF(S36=Balanza_de_Comprobación3[[#This Row],[Columna9]],"S","N")</f>
        <v>S</v>
      </c>
    </row>
    <row r="37" spans="1:28" x14ac:dyDescent="0.25">
      <c r="A37" s="33" t="s">
        <v>5</v>
      </c>
      <c r="B37" s="53" t="s">
        <v>74</v>
      </c>
      <c r="C37" s="3" t="s">
        <v>75</v>
      </c>
      <c r="D37" s="28">
        <v>7824.24</v>
      </c>
      <c r="E37" s="28">
        <v>0</v>
      </c>
      <c r="F37" s="28">
        <v>0</v>
      </c>
      <c r="G37" s="28">
        <v>0</v>
      </c>
      <c r="H37" s="28">
        <v>7824.24</v>
      </c>
      <c r="I37" s="29">
        <v>0</v>
      </c>
      <c r="K37" s="42" t="s">
        <v>5</v>
      </c>
      <c r="L37" s="43" t="s">
        <v>74</v>
      </c>
      <c r="M37" s="44" t="s">
        <v>75</v>
      </c>
      <c r="N37" s="45">
        <v>7824.24</v>
      </c>
      <c r="O37" s="45">
        <v>0</v>
      </c>
      <c r="P37" s="45">
        <v>0</v>
      </c>
      <c r="Q37" s="45">
        <v>0</v>
      </c>
      <c r="R37" s="45">
        <v>7824.24</v>
      </c>
      <c r="S37" s="46">
        <v>0</v>
      </c>
      <c r="T37" s="47" t="str">
        <f>IF(K37=Balanza_de_Comprobación3[[#This Row],[Columna1]],"S","N")</f>
        <v>S</v>
      </c>
      <c r="U37" s="47" t="str">
        <f>IF(L37=Balanza_de_Comprobación3[[#This Row],[Columna2]],"S","N")</f>
        <v>S</v>
      </c>
      <c r="V37" s="47" t="str">
        <f>IF(M37=Balanza_de_Comprobación3[[#This Row],[Columna3]],"S","N")</f>
        <v>S</v>
      </c>
      <c r="W37" s="47" t="str">
        <f>IF(N37=Balanza_de_Comprobación3[[#This Row],[Columna4]],"S","N")</f>
        <v>S</v>
      </c>
      <c r="X37" s="47" t="str">
        <f>IF(O37=Balanza_de_Comprobación3[[#This Row],[Columna5]],"S","N")</f>
        <v>S</v>
      </c>
      <c r="Y37" s="47" t="str">
        <f>IF(P37=Balanza_de_Comprobación3[[#This Row],[Columna6]],"S","N")</f>
        <v>S</v>
      </c>
      <c r="Z37" s="47" t="str">
        <f>IF(Q37=Balanza_de_Comprobación3[[#This Row],[Columna7]],"S","N")</f>
        <v>S</v>
      </c>
      <c r="AA37" s="47" t="str">
        <f>IF(R37=Balanza_de_Comprobación3[[#This Row],[Columna8]],"S","N")</f>
        <v>S</v>
      </c>
      <c r="AB37" s="47" t="str">
        <f>IF(S37=Balanza_de_Comprobación3[[#This Row],[Columna9]],"S","N")</f>
        <v>S</v>
      </c>
    </row>
    <row r="38" spans="1:28" x14ac:dyDescent="0.25">
      <c r="A38" s="33" t="s">
        <v>5</v>
      </c>
      <c r="B38" s="53" t="s">
        <v>76</v>
      </c>
      <c r="C38" s="3" t="s">
        <v>73</v>
      </c>
      <c r="D38" s="28">
        <v>7824.24</v>
      </c>
      <c r="E38" s="28">
        <v>0</v>
      </c>
      <c r="F38" s="28">
        <v>0</v>
      </c>
      <c r="G38" s="28">
        <v>0</v>
      </c>
      <c r="H38" s="28">
        <v>7824.24</v>
      </c>
      <c r="I38" s="29">
        <v>0</v>
      </c>
      <c r="K38" s="42" t="s">
        <v>5</v>
      </c>
      <c r="L38" s="43" t="s">
        <v>76</v>
      </c>
      <c r="M38" s="44" t="s">
        <v>73</v>
      </c>
      <c r="N38" s="45">
        <v>7824.24</v>
      </c>
      <c r="O38" s="45">
        <v>0</v>
      </c>
      <c r="P38" s="45">
        <v>0</v>
      </c>
      <c r="Q38" s="45">
        <v>0</v>
      </c>
      <c r="R38" s="45">
        <v>7824.24</v>
      </c>
      <c r="S38" s="46">
        <v>0</v>
      </c>
      <c r="T38" s="47" t="str">
        <f>IF(K38=Balanza_de_Comprobación3[[#This Row],[Columna1]],"S","N")</f>
        <v>S</v>
      </c>
      <c r="U38" s="47" t="str">
        <f>IF(L38=Balanza_de_Comprobación3[[#This Row],[Columna2]],"S","N")</f>
        <v>S</v>
      </c>
      <c r="V38" s="47" t="str">
        <f>IF(M38=Balanza_de_Comprobación3[[#This Row],[Columna3]],"S","N")</f>
        <v>S</v>
      </c>
      <c r="W38" s="47" t="str">
        <f>IF(N38=Balanza_de_Comprobación3[[#This Row],[Columna4]],"S","N")</f>
        <v>S</v>
      </c>
      <c r="X38" s="47" t="str">
        <f>IF(O38=Balanza_de_Comprobación3[[#This Row],[Columna5]],"S","N")</f>
        <v>S</v>
      </c>
      <c r="Y38" s="47" t="str">
        <f>IF(P38=Balanza_de_Comprobación3[[#This Row],[Columna6]],"S","N")</f>
        <v>S</v>
      </c>
      <c r="Z38" s="47" t="str">
        <f>IF(Q38=Balanza_de_Comprobación3[[#This Row],[Columna7]],"S","N")</f>
        <v>S</v>
      </c>
      <c r="AA38" s="47" t="str">
        <f>IF(R38=Balanza_de_Comprobación3[[#This Row],[Columna8]],"S","N")</f>
        <v>S</v>
      </c>
      <c r="AB38" s="47" t="str">
        <f>IF(S38=Balanza_de_Comprobación3[[#This Row],[Columna9]],"S","N")</f>
        <v>S</v>
      </c>
    </row>
    <row r="39" spans="1:28" x14ac:dyDescent="0.25">
      <c r="A39" s="33" t="s">
        <v>5</v>
      </c>
      <c r="B39" s="53" t="s">
        <v>77</v>
      </c>
      <c r="C39" s="3" t="s">
        <v>78</v>
      </c>
      <c r="D39" s="28">
        <v>167984.66</v>
      </c>
      <c r="E39" s="28">
        <v>0</v>
      </c>
      <c r="F39" s="28">
        <v>0</v>
      </c>
      <c r="G39" s="28">
        <v>0</v>
      </c>
      <c r="H39" s="28">
        <v>167984.66</v>
      </c>
      <c r="I39" s="29">
        <v>0</v>
      </c>
      <c r="K39" s="42" t="s">
        <v>5</v>
      </c>
      <c r="L39" s="43" t="s">
        <v>77</v>
      </c>
      <c r="M39" s="44" t="s">
        <v>78</v>
      </c>
      <c r="N39" s="45">
        <v>167984.66</v>
      </c>
      <c r="O39" s="45">
        <v>0</v>
      </c>
      <c r="P39" s="45">
        <v>0</v>
      </c>
      <c r="Q39" s="45">
        <v>0</v>
      </c>
      <c r="R39" s="45">
        <v>167984.66</v>
      </c>
      <c r="S39" s="46">
        <v>0</v>
      </c>
      <c r="T39" s="47" t="str">
        <f>IF(K39=Balanza_de_Comprobación3[[#This Row],[Columna1]],"S","N")</f>
        <v>S</v>
      </c>
      <c r="U39" s="47" t="str">
        <f>IF(L39=Balanza_de_Comprobación3[[#This Row],[Columna2]],"S","N")</f>
        <v>S</v>
      </c>
      <c r="V39" s="47" t="str">
        <f>IF(M39=Balanza_de_Comprobación3[[#This Row],[Columna3]],"S","N")</f>
        <v>S</v>
      </c>
      <c r="W39" s="47" t="str">
        <f>IF(N39=Balanza_de_Comprobación3[[#This Row],[Columna4]],"S","N")</f>
        <v>S</v>
      </c>
      <c r="X39" s="47" t="str">
        <f>IF(O39=Balanza_de_Comprobación3[[#This Row],[Columna5]],"S","N")</f>
        <v>S</v>
      </c>
      <c r="Y39" s="47" t="str">
        <f>IF(P39=Balanza_de_Comprobación3[[#This Row],[Columna6]],"S","N")</f>
        <v>S</v>
      </c>
      <c r="Z39" s="47" t="str">
        <f>IF(Q39=Balanza_de_Comprobación3[[#This Row],[Columna7]],"S","N")</f>
        <v>S</v>
      </c>
      <c r="AA39" s="47" t="str">
        <f>IF(R39=Balanza_de_Comprobación3[[#This Row],[Columna8]],"S","N")</f>
        <v>S</v>
      </c>
      <c r="AB39" s="47" t="str">
        <f>IF(S39=Balanza_de_Comprobación3[[#This Row],[Columna9]],"S","N")</f>
        <v>S</v>
      </c>
    </row>
    <row r="40" spans="1:28" x14ac:dyDescent="0.25">
      <c r="A40" s="33" t="s">
        <v>5</v>
      </c>
      <c r="B40" s="53" t="s">
        <v>79</v>
      </c>
      <c r="C40" s="3" t="s">
        <v>80</v>
      </c>
      <c r="D40" s="28">
        <v>167984.66</v>
      </c>
      <c r="E40" s="28">
        <v>0</v>
      </c>
      <c r="F40" s="28">
        <v>0</v>
      </c>
      <c r="G40" s="28">
        <v>0</v>
      </c>
      <c r="H40" s="28">
        <v>167984.66</v>
      </c>
      <c r="I40" s="29">
        <v>0</v>
      </c>
      <c r="K40" s="42" t="s">
        <v>5</v>
      </c>
      <c r="L40" s="43" t="s">
        <v>79</v>
      </c>
      <c r="M40" s="44" t="s">
        <v>80</v>
      </c>
      <c r="N40" s="45">
        <v>167984.66</v>
      </c>
      <c r="O40" s="45">
        <v>0</v>
      </c>
      <c r="P40" s="45">
        <v>0</v>
      </c>
      <c r="Q40" s="45">
        <v>0</v>
      </c>
      <c r="R40" s="45">
        <v>167984.66</v>
      </c>
      <c r="S40" s="46">
        <v>0</v>
      </c>
      <c r="T40" s="47" t="str">
        <f>IF(K40=Balanza_de_Comprobación3[[#This Row],[Columna1]],"S","N")</f>
        <v>S</v>
      </c>
      <c r="U40" s="47" t="str">
        <f>IF(L40=Balanza_de_Comprobación3[[#This Row],[Columna2]],"S","N")</f>
        <v>S</v>
      </c>
      <c r="V40" s="47" t="str">
        <f>IF(M40=Balanza_de_Comprobación3[[#This Row],[Columna3]],"S","N")</f>
        <v>S</v>
      </c>
      <c r="W40" s="47" t="str">
        <f>IF(N40=Balanza_de_Comprobación3[[#This Row],[Columna4]],"S","N")</f>
        <v>S</v>
      </c>
      <c r="X40" s="47" t="str">
        <f>IF(O40=Balanza_de_Comprobación3[[#This Row],[Columna5]],"S","N")</f>
        <v>S</v>
      </c>
      <c r="Y40" s="47" t="str">
        <f>IF(P40=Balanza_de_Comprobación3[[#This Row],[Columna6]],"S","N")</f>
        <v>S</v>
      </c>
      <c r="Z40" s="47" t="str">
        <f>IF(Q40=Balanza_de_Comprobación3[[#This Row],[Columna7]],"S","N")</f>
        <v>S</v>
      </c>
      <c r="AA40" s="47" t="str">
        <f>IF(R40=Balanza_de_Comprobación3[[#This Row],[Columna8]],"S","N")</f>
        <v>S</v>
      </c>
      <c r="AB40" s="47" t="str">
        <f>IF(S40=Balanza_de_Comprobación3[[#This Row],[Columna9]],"S","N")</f>
        <v>S</v>
      </c>
    </row>
    <row r="41" spans="1:28" x14ac:dyDescent="0.25">
      <c r="A41" s="33" t="s">
        <v>5</v>
      </c>
      <c r="B41" s="53" t="s">
        <v>81</v>
      </c>
      <c r="C41" s="3" t="s">
        <v>82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v>0</v>
      </c>
      <c r="K41" s="42" t="s">
        <v>5</v>
      </c>
      <c r="L41" s="43" t="s">
        <v>81</v>
      </c>
      <c r="M41" s="44" t="s">
        <v>82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6">
        <v>0</v>
      </c>
      <c r="T41" s="47" t="str">
        <f>IF(K41=Balanza_de_Comprobación3[[#This Row],[Columna1]],"S","N")</f>
        <v>S</v>
      </c>
      <c r="U41" s="47" t="str">
        <f>IF(L41=Balanza_de_Comprobación3[[#This Row],[Columna2]],"S","N")</f>
        <v>S</v>
      </c>
      <c r="V41" s="47" t="str">
        <f>IF(M41=Balanza_de_Comprobación3[[#This Row],[Columna3]],"S","N")</f>
        <v>S</v>
      </c>
      <c r="W41" s="47" t="str">
        <f>IF(N41=Balanza_de_Comprobación3[[#This Row],[Columna4]],"S","N")</f>
        <v>S</v>
      </c>
      <c r="X41" s="47" t="str">
        <f>IF(O41=Balanza_de_Comprobación3[[#This Row],[Columna5]],"S","N")</f>
        <v>S</v>
      </c>
      <c r="Y41" s="47" t="str">
        <f>IF(P41=Balanza_de_Comprobación3[[#This Row],[Columna6]],"S","N")</f>
        <v>S</v>
      </c>
      <c r="Z41" s="47" t="str">
        <f>IF(Q41=Balanza_de_Comprobación3[[#This Row],[Columna7]],"S","N")</f>
        <v>S</v>
      </c>
      <c r="AA41" s="47" t="str">
        <f>IF(R41=Balanza_de_Comprobación3[[#This Row],[Columna8]],"S","N")</f>
        <v>S</v>
      </c>
      <c r="AB41" s="47" t="str">
        <f>IF(S41=Balanza_de_Comprobación3[[#This Row],[Columna9]],"S","N")</f>
        <v>S</v>
      </c>
    </row>
    <row r="42" spans="1:28" x14ac:dyDescent="0.25">
      <c r="A42" s="33" t="s">
        <v>5</v>
      </c>
      <c r="B42" s="53" t="s">
        <v>83</v>
      </c>
      <c r="C42" s="3" t="s">
        <v>80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v>0</v>
      </c>
      <c r="K42" s="42" t="s">
        <v>5</v>
      </c>
      <c r="L42" s="43" t="s">
        <v>83</v>
      </c>
      <c r="M42" s="44" t="s">
        <v>80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6">
        <v>0</v>
      </c>
      <c r="T42" s="47" t="str">
        <f>IF(K42=Balanza_de_Comprobación3[[#This Row],[Columna1]],"S","N")</f>
        <v>S</v>
      </c>
      <c r="U42" s="47" t="str">
        <f>IF(L42=Balanza_de_Comprobación3[[#This Row],[Columna2]],"S","N")</f>
        <v>S</v>
      </c>
      <c r="V42" s="47" t="str">
        <f>IF(M42=Balanza_de_Comprobación3[[#This Row],[Columna3]],"S","N")</f>
        <v>S</v>
      </c>
      <c r="W42" s="47" t="str">
        <f>IF(N42=Balanza_de_Comprobación3[[#This Row],[Columna4]],"S","N")</f>
        <v>S</v>
      </c>
      <c r="X42" s="47" t="str">
        <f>IF(O42=Balanza_de_Comprobación3[[#This Row],[Columna5]],"S","N")</f>
        <v>S</v>
      </c>
      <c r="Y42" s="47" t="str">
        <f>IF(P42=Balanza_de_Comprobación3[[#This Row],[Columna6]],"S","N")</f>
        <v>S</v>
      </c>
      <c r="Z42" s="47" t="str">
        <f>IF(Q42=Balanza_de_Comprobación3[[#This Row],[Columna7]],"S","N")</f>
        <v>S</v>
      </c>
      <c r="AA42" s="47" t="str">
        <f>IF(R42=Balanza_de_Comprobación3[[#This Row],[Columna8]],"S","N")</f>
        <v>S</v>
      </c>
      <c r="AB42" s="47" t="str">
        <f>IF(S42=Balanza_de_Comprobación3[[#This Row],[Columna9]],"S","N")</f>
        <v>S</v>
      </c>
    </row>
    <row r="43" spans="1:28" x14ac:dyDescent="0.25">
      <c r="A43" s="33" t="s">
        <v>5</v>
      </c>
      <c r="B43" s="53" t="s">
        <v>84</v>
      </c>
      <c r="C43" s="3" t="s">
        <v>85</v>
      </c>
      <c r="D43" s="28">
        <v>129992.15</v>
      </c>
      <c r="E43" s="28">
        <v>0</v>
      </c>
      <c r="F43" s="28">
        <v>0</v>
      </c>
      <c r="G43" s="28">
        <v>0</v>
      </c>
      <c r="H43" s="28">
        <v>129992.15</v>
      </c>
      <c r="I43" s="29">
        <v>0</v>
      </c>
      <c r="K43" s="42" t="s">
        <v>5</v>
      </c>
      <c r="L43" s="43" t="s">
        <v>84</v>
      </c>
      <c r="M43" s="44" t="s">
        <v>85</v>
      </c>
      <c r="N43" s="45">
        <v>129992.15</v>
      </c>
      <c r="O43" s="45">
        <v>0</v>
      </c>
      <c r="P43" s="45">
        <v>0</v>
      </c>
      <c r="Q43" s="45">
        <v>0</v>
      </c>
      <c r="R43" s="45">
        <v>129992.15</v>
      </c>
      <c r="S43" s="46">
        <v>0</v>
      </c>
      <c r="T43" s="47" t="str">
        <f>IF(K43=Balanza_de_Comprobación3[[#This Row],[Columna1]],"S","N")</f>
        <v>S</v>
      </c>
      <c r="U43" s="47" t="str">
        <f>IF(L43=Balanza_de_Comprobación3[[#This Row],[Columna2]],"S","N")</f>
        <v>S</v>
      </c>
      <c r="V43" s="47" t="str">
        <f>IF(M43=Balanza_de_Comprobación3[[#This Row],[Columna3]],"S","N")</f>
        <v>S</v>
      </c>
      <c r="W43" s="47" t="str">
        <f>IF(N43=Balanza_de_Comprobación3[[#This Row],[Columna4]],"S","N")</f>
        <v>S</v>
      </c>
      <c r="X43" s="47" t="str">
        <f>IF(O43=Balanza_de_Comprobación3[[#This Row],[Columna5]],"S","N")</f>
        <v>S</v>
      </c>
      <c r="Y43" s="47" t="str">
        <f>IF(P43=Balanza_de_Comprobación3[[#This Row],[Columna6]],"S","N")</f>
        <v>S</v>
      </c>
      <c r="Z43" s="47" t="str">
        <f>IF(Q43=Balanza_de_Comprobación3[[#This Row],[Columna7]],"S","N")</f>
        <v>S</v>
      </c>
      <c r="AA43" s="47" t="str">
        <f>IF(R43=Balanza_de_Comprobación3[[#This Row],[Columna8]],"S","N")</f>
        <v>S</v>
      </c>
      <c r="AB43" s="47" t="str">
        <f>IF(S43=Balanza_de_Comprobación3[[#This Row],[Columna9]],"S","N")</f>
        <v>S</v>
      </c>
    </row>
    <row r="44" spans="1:28" x14ac:dyDescent="0.25">
      <c r="A44" s="33" t="s">
        <v>5</v>
      </c>
      <c r="B44" s="53" t="s">
        <v>86</v>
      </c>
      <c r="C44" s="3" t="s">
        <v>80</v>
      </c>
      <c r="D44" s="28">
        <v>116741.4</v>
      </c>
      <c r="E44" s="28">
        <v>0</v>
      </c>
      <c r="F44" s="28">
        <v>0</v>
      </c>
      <c r="G44" s="28">
        <v>0</v>
      </c>
      <c r="H44" s="28">
        <v>116741.4</v>
      </c>
      <c r="I44" s="29">
        <v>0</v>
      </c>
      <c r="K44" s="42" t="s">
        <v>5</v>
      </c>
      <c r="L44" s="43" t="s">
        <v>86</v>
      </c>
      <c r="M44" s="44" t="s">
        <v>80</v>
      </c>
      <c r="N44" s="45">
        <v>116741.4</v>
      </c>
      <c r="O44" s="45">
        <v>0</v>
      </c>
      <c r="P44" s="45">
        <v>0</v>
      </c>
      <c r="Q44" s="45">
        <v>0</v>
      </c>
      <c r="R44" s="45">
        <v>116741.4</v>
      </c>
      <c r="S44" s="46">
        <v>0</v>
      </c>
      <c r="T44" s="47" t="str">
        <f>IF(K44=Balanza_de_Comprobación3[[#This Row],[Columna1]],"S","N")</f>
        <v>S</v>
      </c>
      <c r="U44" s="47" t="str">
        <f>IF(L44=Balanza_de_Comprobación3[[#This Row],[Columna2]],"S","N")</f>
        <v>S</v>
      </c>
      <c r="V44" s="47" t="str">
        <f>IF(M44=Balanza_de_Comprobación3[[#This Row],[Columna3]],"S","N")</f>
        <v>S</v>
      </c>
      <c r="W44" s="47" t="str">
        <f>IF(N44=Balanza_de_Comprobación3[[#This Row],[Columna4]],"S","N")</f>
        <v>S</v>
      </c>
      <c r="X44" s="47" t="str">
        <f>IF(O44=Balanza_de_Comprobación3[[#This Row],[Columna5]],"S","N")</f>
        <v>S</v>
      </c>
      <c r="Y44" s="47" t="str">
        <f>IF(P44=Balanza_de_Comprobación3[[#This Row],[Columna6]],"S","N")</f>
        <v>S</v>
      </c>
      <c r="Z44" s="47" t="str">
        <f>IF(Q44=Balanza_de_Comprobación3[[#This Row],[Columna7]],"S","N")</f>
        <v>S</v>
      </c>
      <c r="AA44" s="47" t="str">
        <f>IF(R44=Balanza_de_Comprobación3[[#This Row],[Columna8]],"S","N")</f>
        <v>S</v>
      </c>
      <c r="AB44" s="47" t="str">
        <f>IF(S44=Balanza_de_Comprobación3[[#This Row],[Columna9]],"S","N")</f>
        <v>S</v>
      </c>
    </row>
    <row r="45" spans="1:28" x14ac:dyDescent="0.25">
      <c r="A45" s="33" t="s">
        <v>5</v>
      </c>
      <c r="B45" s="53" t="s">
        <v>87</v>
      </c>
      <c r="C45" s="3" t="s">
        <v>88</v>
      </c>
      <c r="D45" s="28">
        <v>13250.75</v>
      </c>
      <c r="E45" s="28">
        <v>0</v>
      </c>
      <c r="F45" s="28">
        <v>0</v>
      </c>
      <c r="G45" s="28">
        <v>0</v>
      </c>
      <c r="H45" s="28">
        <v>13250.75</v>
      </c>
      <c r="I45" s="29">
        <v>0</v>
      </c>
      <c r="K45" s="42" t="s">
        <v>5</v>
      </c>
      <c r="L45" s="43" t="s">
        <v>87</v>
      </c>
      <c r="M45" s="44" t="s">
        <v>88</v>
      </c>
      <c r="N45" s="45">
        <v>13250.75</v>
      </c>
      <c r="O45" s="45">
        <v>0</v>
      </c>
      <c r="P45" s="45">
        <v>0</v>
      </c>
      <c r="Q45" s="45">
        <v>0</v>
      </c>
      <c r="R45" s="45">
        <v>13250.75</v>
      </c>
      <c r="S45" s="46">
        <v>0</v>
      </c>
      <c r="T45" s="47" t="str">
        <f>IF(K45=Balanza_de_Comprobación3[[#This Row],[Columna1]],"S","N")</f>
        <v>S</v>
      </c>
      <c r="U45" s="47" t="str">
        <f>IF(L45=Balanza_de_Comprobación3[[#This Row],[Columna2]],"S","N")</f>
        <v>S</v>
      </c>
      <c r="V45" s="47" t="str">
        <f>IF(M45=Balanza_de_Comprobación3[[#This Row],[Columna3]],"S","N")</f>
        <v>S</v>
      </c>
      <c r="W45" s="47" t="str">
        <f>IF(N45=Balanza_de_Comprobación3[[#This Row],[Columna4]],"S","N")</f>
        <v>S</v>
      </c>
      <c r="X45" s="47" t="str">
        <f>IF(O45=Balanza_de_Comprobación3[[#This Row],[Columna5]],"S","N")</f>
        <v>S</v>
      </c>
      <c r="Y45" s="47" t="str">
        <f>IF(P45=Balanza_de_Comprobación3[[#This Row],[Columna6]],"S","N")</f>
        <v>S</v>
      </c>
      <c r="Z45" s="47" t="str">
        <f>IF(Q45=Balanza_de_Comprobación3[[#This Row],[Columna7]],"S","N")</f>
        <v>S</v>
      </c>
      <c r="AA45" s="47" t="str">
        <f>IF(R45=Balanza_de_Comprobación3[[#This Row],[Columna8]],"S","N")</f>
        <v>S</v>
      </c>
      <c r="AB45" s="47" t="str">
        <f>IF(S45=Balanza_de_Comprobación3[[#This Row],[Columna9]],"S","N")</f>
        <v>S</v>
      </c>
    </row>
    <row r="46" spans="1:28" x14ac:dyDescent="0.25">
      <c r="A46" s="33" t="s">
        <v>5</v>
      </c>
      <c r="B46" s="53" t="s">
        <v>89</v>
      </c>
      <c r="C46" s="3" t="s">
        <v>90</v>
      </c>
      <c r="D46" s="28">
        <v>125254.92</v>
      </c>
      <c r="E46" s="28">
        <v>0</v>
      </c>
      <c r="F46" s="28">
        <v>0</v>
      </c>
      <c r="G46" s="28">
        <v>0</v>
      </c>
      <c r="H46" s="28">
        <v>125254.92</v>
      </c>
      <c r="I46" s="29">
        <v>0</v>
      </c>
      <c r="K46" s="42" t="s">
        <v>5</v>
      </c>
      <c r="L46" s="43" t="s">
        <v>89</v>
      </c>
      <c r="M46" s="44" t="s">
        <v>90</v>
      </c>
      <c r="N46" s="45">
        <v>125254.92</v>
      </c>
      <c r="O46" s="45">
        <v>0</v>
      </c>
      <c r="P46" s="45">
        <v>0</v>
      </c>
      <c r="Q46" s="45">
        <v>0</v>
      </c>
      <c r="R46" s="45">
        <v>125254.92</v>
      </c>
      <c r="S46" s="46">
        <v>0</v>
      </c>
      <c r="T46" s="47" t="str">
        <f>IF(K46=Balanza_de_Comprobación3[[#This Row],[Columna1]],"S","N")</f>
        <v>S</v>
      </c>
      <c r="U46" s="47" t="str">
        <f>IF(L46=Balanza_de_Comprobación3[[#This Row],[Columna2]],"S","N")</f>
        <v>S</v>
      </c>
      <c r="V46" s="47" t="str">
        <f>IF(M46=Balanza_de_Comprobación3[[#This Row],[Columna3]],"S","N")</f>
        <v>S</v>
      </c>
      <c r="W46" s="47" t="str">
        <f>IF(N46=Balanza_de_Comprobación3[[#This Row],[Columna4]],"S","N")</f>
        <v>S</v>
      </c>
      <c r="X46" s="47" t="str">
        <f>IF(O46=Balanza_de_Comprobación3[[#This Row],[Columna5]],"S","N")</f>
        <v>S</v>
      </c>
      <c r="Y46" s="47" t="str">
        <f>IF(P46=Balanza_de_Comprobación3[[#This Row],[Columna6]],"S","N")</f>
        <v>S</v>
      </c>
      <c r="Z46" s="47" t="str">
        <f>IF(Q46=Balanza_de_Comprobación3[[#This Row],[Columna7]],"S","N")</f>
        <v>S</v>
      </c>
      <c r="AA46" s="47" t="str">
        <f>IF(R46=Balanza_de_Comprobación3[[#This Row],[Columna8]],"S","N")</f>
        <v>S</v>
      </c>
      <c r="AB46" s="47" t="str">
        <f>IF(S46=Balanza_de_Comprobación3[[#This Row],[Columna9]],"S","N")</f>
        <v>S</v>
      </c>
    </row>
    <row r="47" spans="1:28" x14ac:dyDescent="0.25">
      <c r="A47" s="33" t="s">
        <v>5</v>
      </c>
      <c r="B47" s="53" t="s">
        <v>91</v>
      </c>
      <c r="C47" s="3" t="s">
        <v>73</v>
      </c>
      <c r="D47" s="28">
        <v>125254.92</v>
      </c>
      <c r="E47" s="28">
        <v>0</v>
      </c>
      <c r="F47" s="28">
        <v>0</v>
      </c>
      <c r="G47" s="28">
        <v>0</v>
      </c>
      <c r="H47" s="28">
        <v>125254.92</v>
      </c>
      <c r="I47" s="29">
        <v>0</v>
      </c>
      <c r="K47" s="42" t="s">
        <v>5</v>
      </c>
      <c r="L47" s="43" t="s">
        <v>91</v>
      </c>
      <c r="M47" s="44" t="s">
        <v>73</v>
      </c>
      <c r="N47" s="45">
        <v>125254.92</v>
      </c>
      <c r="O47" s="45">
        <v>0</v>
      </c>
      <c r="P47" s="45">
        <v>0</v>
      </c>
      <c r="Q47" s="45">
        <v>0</v>
      </c>
      <c r="R47" s="45">
        <v>125254.92</v>
      </c>
      <c r="S47" s="46">
        <v>0</v>
      </c>
      <c r="T47" s="47" t="str">
        <f>IF(K47=Balanza_de_Comprobación3[[#This Row],[Columna1]],"S","N")</f>
        <v>S</v>
      </c>
      <c r="U47" s="47" t="str">
        <f>IF(L47=Balanza_de_Comprobación3[[#This Row],[Columna2]],"S","N")</f>
        <v>S</v>
      </c>
      <c r="V47" s="47" t="str">
        <f>IF(M47=Balanza_de_Comprobación3[[#This Row],[Columna3]],"S","N")</f>
        <v>S</v>
      </c>
      <c r="W47" s="47" t="str">
        <f>IF(N47=Balanza_de_Comprobación3[[#This Row],[Columna4]],"S","N")</f>
        <v>S</v>
      </c>
      <c r="X47" s="47" t="str">
        <f>IF(O47=Balanza_de_Comprobación3[[#This Row],[Columna5]],"S","N")</f>
        <v>S</v>
      </c>
      <c r="Y47" s="47" t="str">
        <f>IF(P47=Balanza_de_Comprobación3[[#This Row],[Columna6]],"S","N")</f>
        <v>S</v>
      </c>
      <c r="Z47" s="47" t="str">
        <f>IF(Q47=Balanza_de_Comprobación3[[#This Row],[Columna7]],"S","N")</f>
        <v>S</v>
      </c>
      <c r="AA47" s="47" t="str">
        <f>IF(R47=Balanza_de_Comprobación3[[#This Row],[Columna8]],"S","N")</f>
        <v>S</v>
      </c>
      <c r="AB47" s="47" t="str">
        <f>IF(S47=Balanza_de_Comprobación3[[#This Row],[Columna9]],"S","N")</f>
        <v>S</v>
      </c>
    </row>
    <row r="48" spans="1:28" x14ac:dyDescent="0.25">
      <c r="A48" s="33" t="s">
        <v>5</v>
      </c>
      <c r="B48" s="53" t="s">
        <v>92</v>
      </c>
      <c r="C48" s="3" t="s">
        <v>93</v>
      </c>
      <c r="D48" s="28">
        <v>116608.63</v>
      </c>
      <c r="E48" s="28">
        <v>0</v>
      </c>
      <c r="F48" s="28">
        <v>0</v>
      </c>
      <c r="G48" s="28">
        <v>0</v>
      </c>
      <c r="H48" s="28">
        <v>116608.63</v>
      </c>
      <c r="I48" s="29">
        <v>0</v>
      </c>
      <c r="K48" s="42" t="s">
        <v>5</v>
      </c>
      <c r="L48" s="43" t="s">
        <v>92</v>
      </c>
      <c r="M48" s="44" t="s">
        <v>93</v>
      </c>
      <c r="N48" s="45">
        <v>116608.63</v>
      </c>
      <c r="O48" s="45">
        <v>0</v>
      </c>
      <c r="P48" s="45">
        <v>0</v>
      </c>
      <c r="Q48" s="45">
        <v>0</v>
      </c>
      <c r="R48" s="45">
        <v>116608.63</v>
      </c>
      <c r="S48" s="46">
        <v>0</v>
      </c>
      <c r="T48" s="47" t="str">
        <f>IF(K48=Balanza_de_Comprobación3[[#This Row],[Columna1]],"S","N")</f>
        <v>S</v>
      </c>
      <c r="U48" s="47" t="str">
        <f>IF(L48=Balanza_de_Comprobación3[[#This Row],[Columna2]],"S","N")</f>
        <v>S</v>
      </c>
      <c r="V48" s="47" t="str">
        <f>IF(M48=Balanza_de_Comprobación3[[#This Row],[Columna3]],"S","N")</f>
        <v>S</v>
      </c>
      <c r="W48" s="47" t="str">
        <f>IF(N48=Balanza_de_Comprobación3[[#This Row],[Columna4]],"S","N")</f>
        <v>S</v>
      </c>
      <c r="X48" s="47" t="str">
        <f>IF(O48=Balanza_de_Comprobación3[[#This Row],[Columna5]],"S","N")</f>
        <v>S</v>
      </c>
      <c r="Y48" s="47" t="str">
        <f>IF(P48=Balanza_de_Comprobación3[[#This Row],[Columna6]],"S","N")</f>
        <v>S</v>
      </c>
      <c r="Z48" s="47" t="str">
        <f>IF(Q48=Balanza_de_Comprobación3[[#This Row],[Columna7]],"S","N")</f>
        <v>S</v>
      </c>
      <c r="AA48" s="47" t="str">
        <f>IF(R48=Balanza_de_Comprobación3[[#This Row],[Columna8]],"S","N")</f>
        <v>S</v>
      </c>
      <c r="AB48" s="47" t="str">
        <f>IF(S48=Balanza_de_Comprobación3[[#This Row],[Columna9]],"S","N")</f>
        <v>S</v>
      </c>
    </row>
    <row r="49" spans="1:28" x14ac:dyDescent="0.25">
      <c r="A49" s="33" t="s">
        <v>5</v>
      </c>
      <c r="B49" s="53" t="s">
        <v>94</v>
      </c>
      <c r="C49" s="3" t="s">
        <v>95</v>
      </c>
      <c r="D49" s="28">
        <v>116608.63</v>
      </c>
      <c r="E49" s="28">
        <v>0</v>
      </c>
      <c r="F49" s="28">
        <v>0</v>
      </c>
      <c r="G49" s="28">
        <v>0</v>
      </c>
      <c r="H49" s="28">
        <v>116608.63</v>
      </c>
      <c r="I49" s="29">
        <v>0</v>
      </c>
      <c r="K49" s="42" t="s">
        <v>5</v>
      </c>
      <c r="L49" s="43" t="s">
        <v>94</v>
      </c>
      <c r="M49" s="44" t="s">
        <v>95</v>
      </c>
      <c r="N49" s="45">
        <v>116608.63</v>
      </c>
      <c r="O49" s="45">
        <v>0</v>
      </c>
      <c r="P49" s="45">
        <v>0</v>
      </c>
      <c r="Q49" s="45">
        <v>0</v>
      </c>
      <c r="R49" s="45">
        <v>116608.63</v>
      </c>
      <c r="S49" s="46">
        <v>0</v>
      </c>
      <c r="T49" s="47" t="str">
        <f>IF(K49=Balanza_de_Comprobación3[[#This Row],[Columna1]],"S","N")</f>
        <v>S</v>
      </c>
      <c r="U49" s="47" t="str">
        <f>IF(L49=Balanza_de_Comprobación3[[#This Row],[Columna2]],"S","N")</f>
        <v>S</v>
      </c>
      <c r="V49" s="47" t="str">
        <f>IF(M49=Balanza_de_Comprobación3[[#This Row],[Columna3]],"S","N")</f>
        <v>S</v>
      </c>
      <c r="W49" s="47" t="str">
        <f>IF(N49=Balanza_de_Comprobación3[[#This Row],[Columna4]],"S","N")</f>
        <v>S</v>
      </c>
      <c r="X49" s="47" t="str">
        <f>IF(O49=Balanza_de_Comprobación3[[#This Row],[Columna5]],"S","N")</f>
        <v>S</v>
      </c>
      <c r="Y49" s="47" t="str">
        <f>IF(P49=Balanza_de_Comprobación3[[#This Row],[Columna6]],"S","N")</f>
        <v>S</v>
      </c>
      <c r="Z49" s="47" t="str">
        <f>IF(Q49=Balanza_de_Comprobación3[[#This Row],[Columna7]],"S","N")</f>
        <v>S</v>
      </c>
      <c r="AA49" s="47" t="str">
        <f>IF(R49=Balanza_de_Comprobación3[[#This Row],[Columna8]],"S","N")</f>
        <v>S</v>
      </c>
      <c r="AB49" s="47" t="str">
        <f>IF(S49=Balanza_de_Comprobación3[[#This Row],[Columna9]],"S","N")</f>
        <v>S</v>
      </c>
    </row>
    <row r="50" spans="1:28" x14ac:dyDescent="0.25">
      <c r="A50" s="33" t="s">
        <v>5</v>
      </c>
      <c r="B50" s="53" t="s">
        <v>96</v>
      </c>
      <c r="C50" s="3" t="s">
        <v>97</v>
      </c>
      <c r="D50" s="28">
        <v>0</v>
      </c>
      <c r="E50" s="28">
        <v>0</v>
      </c>
      <c r="F50" s="28">
        <v>680120.82</v>
      </c>
      <c r="G50" s="28">
        <v>680120.82</v>
      </c>
      <c r="H50" s="28">
        <v>0</v>
      </c>
      <c r="I50" s="29">
        <v>0</v>
      </c>
      <c r="K50" s="42" t="s">
        <v>5</v>
      </c>
      <c r="L50" s="43" t="s">
        <v>96</v>
      </c>
      <c r="M50" s="44" t="s">
        <v>97</v>
      </c>
      <c r="N50" s="45">
        <v>0</v>
      </c>
      <c r="O50" s="45">
        <v>0</v>
      </c>
      <c r="P50" s="45">
        <v>680120.82</v>
      </c>
      <c r="Q50" s="45">
        <v>680120.82</v>
      </c>
      <c r="R50" s="45">
        <v>0</v>
      </c>
      <c r="S50" s="46">
        <v>0</v>
      </c>
      <c r="T50" s="47" t="str">
        <f>IF(K50=Balanza_de_Comprobación3[[#This Row],[Columna1]],"S","N")</f>
        <v>S</v>
      </c>
      <c r="U50" s="47" t="str">
        <f>IF(L50=Balanza_de_Comprobación3[[#This Row],[Columna2]],"S","N")</f>
        <v>S</v>
      </c>
      <c r="V50" s="47" t="str">
        <f>IF(M50=Balanza_de_Comprobación3[[#This Row],[Columna3]],"S","N")</f>
        <v>S</v>
      </c>
      <c r="W50" s="47" t="str">
        <f>IF(N50=Balanza_de_Comprobación3[[#This Row],[Columna4]],"S","N")</f>
        <v>S</v>
      </c>
      <c r="X50" s="47" t="str">
        <f>IF(O50=Balanza_de_Comprobación3[[#This Row],[Columna5]],"S","N")</f>
        <v>S</v>
      </c>
      <c r="Y50" s="47" t="str">
        <f>IF(P50=Balanza_de_Comprobación3[[#This Row],[Columna6]],"S","N")</f>
        <v>S</v>
      </c>
      <c r="Z50" s="47" t="str">
        <f>IF(Q50=Balanza_de_Comprobación3[[#This Row],[Columna7]],"S","N")</f>
        <v>S</v>
      </c>
      <c r="AA50" s="47" t="str">
        <f>IF(R50=Balanza_de_Comprobación3[[#This Row],[Columna8]],"S","N")</f>
        <v>S</v>
      </c>
      <c r="AB50" s="47" t="str">
        <f>IF(S50=Balanza_de_Comprobación3[[#This Row],[Columna9]],"S","N")</f>
        <v>S</v>
      </c>
    </row>
    <row r="51" spans="1:28" x14ac:dyDescent="0.25">
      <c r="A51" s="33" t="s">
        <v>5</v>
      </c>
      <c r="B51" s="53" t="s">
        <v>98</v>
      </c>
      <c r="C51" s="3" t="s">
        <v>99</v>
      </c>
      <c r="D51" s="28">
        <v>0</v>
      </c>
      <c r="E51" s="28">
        <v>0</v>
      </c>
      <c r="F51" s="28">
        <v>680120.82</v>
      </c>
      <c r="G51" s="28">
        <v>680120.82</v>
      </c>
      <c r="H51" s="28">
        <v>0</v>
      </c>
      <c r="I51" s="29">
        <v>0</v>
      </c>
      <c r="K51" s="42" t="s">
        <v>5</v>
      </c>
      <c r="L51" s="43" t="s">
        <v>98</v>
      </c>
      <c r="M51" s="44" t="s">
        <v>99</v>
      </c>
      <c r="N51" s="45">
        <v>0</v>
      </c>
      <c r="O51" s="45">
        <v>0</v>
      </c>
      <c r="P51" s="45">
        <v>680120.82</v>
      </c>
      <c r="Q51" s="45">
        <v>680120.82</v>
      </c>
      <c r="R51" s="45">
        <v>0</v>
      </c>
      <c r="S51" s="46">
        <v>0</v>
      </c>
      <c r="T51" s="47" t="str">
        <f>IF(K51=Balanza_de_Comprobación3[[#This Row],[Columna1]],"S","N")</f>
        <v>S</v>
      </c>
      <c r="U51" s="47" t="str">
        <f>IF(L51=Balanza_de_Comprobación3[[#This Row],[Columna2]],"S","N")</f>
        <v>S</v>
      </c>
      <c r="V51" s="47" t="str">
        <f>IF(M51=Balanza_de_Comprobación3[[#This Row],[Columna3]],"S","N")</f>
        <v>S</v>
      </c>
      <c r="W51" s="47" t="str">
        <f>IF(N51=Balanza_de_Comprobación3[[#This Row],[Columna4]],"S","N")</f>
        <v>S</v>
      </c>
      <c r="X51" s="47" t="str">
        <f>IF(O51=Balanza_de_Comprobación3[[#This Row],[Columna5]],"S","N")</f>
        <v>S</v>
      </c>
      <c r="Y51" s="47" t="str">
        <f>IF(P51=Balanza_de_Comprobación3[[#This Row],[Columna6]],"S","N")</f>
        <v>S</v>
      </c>
      <c r="Z51" s="47" t="str">
        <f>IF(Q51=Balanza_de_Comprobación3[[#This Row],[Columna7]],"S","N")</f>
        <v>S</v>
      </c>
      <c r="AA51" s="47" t="str">
        <f>IF(R51=Balanza_de_Comprobación3[[#This Row],[Columna8]],"S","N")</f>
        <v>S</v>
      </c>
      <c r="AB51" s="47" t="str">
        <f>IF(S51=Balanza_de_Comprobación3[[#This Row],[Columna9]],"S","N")</f>
        <v>S</v>
      </c>
    </row>
    <row r="52" spans="1:28" x14ac:dyDescent="0.25">
      <c r="A52" s="33" t="s">
        <v>5</v>
      </c>
      <c r="B52" s="52" t="s">
        <v>743</v>
      </c>
      <c r="C52" s="54" t="s">
        <v>744</v>
      </c>
      <c r="D52" s="28">
        <v>0</v>
      </c>
      <c r="E52" s="28">
        <v>0</v>
      </c>
      <c r="F52" s="28">
        <v>66034595.880000003</v>
      </c>
      <c r="G52" s="28">
        <v>0</v>
      </c>
      <c r="H52" s="28">
        <v>66034595.880000003</v>
      </c>
      <c r="I52" s="29">
        <v>0</v>
      </c>
      <c r="K52" s="42" t="s">
        <v>5</v>
      </c>
      <c r="L52" s="43" t="s">
        <v>743</v>
      </c>
      <c r="M52" s="44" t="s">
        <v>744</v>
      </c>
      <c r="N52" s="45">
        <v>0</v>
      </c>
      <c r="O52" s="45">
        <v>0</v>
      </c>
      <c r="P52" s="45">
        <v>22721100.640000001</v>
      </c>
      <c r="Q52" s="45">
        <v>0</v>
      </c>
      <c r="R52" s="45">
        <v>22721100.640000001</v>
      </c>
      <c r="S52" s="46">
        <v>0</v>
      </c>
      <c r="T52" s="47" t="str">
        <f>IF(K52=Balanza_de_Comprobación3[[#This Row],[Columna1]],"S","N")</f>
        <v>S</v>
      </c>
      <c r="U52" s="47" t="str">
        <f>IF(L52=Balanza_de_Comprobación3[[#This Row],[Columna2]],"S","N")</f>
        <v>S</v>
      </c>
      <c r="V52" s="47" t="str">
        <f>IF(M52=Balanza_de_Comprobación3[[#This Row],[Columna3]],"S","N")</f>
        <v>S</v>
      </c>
      <c r="W52" s="47" t="str">
        <f>IF(N52=Balanza_de_Comprobación3[[#This Row],[Columna4]],"S","N")</f>
        <v>S</v>
      </c>
      <c r="X52" s="47" t="str">
        <f>IF(O52=Balanza_de_Comprobación3[[#This Row],[Columna5]],"S","N")</f>
        <v>S</v>
      </c>
      <c r="Y52" s="47" t="str">
        <f>IF(P52=Balanza_de_Comprobación3[[#This Row],[Columna6]],"S","N")</f>
        <v>N</v>
      </c>
      <c r="Z52" s="47" t="str">
        <f>IF(Q52=Balanza_de_Comprobación3[[#This Row],[Columna7]],"S","N")</f>
        <v>S</v>
      </c>
      <c r="AA52" s="47" t="str">
        <f>IF(R52=Balanza_de_Comprobación3[[#This Row],[Columna8]],"S","N")</f>
        <v>N</v>
      </c>
      <c r="AB52" s="47" t="str">
        <f>IF(S52=Balanza_de_Comprobación3[[#This Row],[Columna9]],"S","N")</f>
        <v>S</v>
      </c>
    </row>
    <row r="53" spans="1:28" x14ac:dyDescent="0.25">
      <c r="A53" s="33" t="s">
        <v>5</v>
      </c>
      <c r="B53" s="53" t="s">
        <v>100</v>
      </c>
      <c r="C53" s="3" t="s">
        <v>101</v>
      </c>
      <c r="D53" s="28">
        <v>229427555.91</v>
      </c>
      <c r="E53" s="28">
        <v>0</v>
      </c>
      <c r="F53" s="28">
        <v>0</v>
      </c>
      <c r="G53" s="28">
        <v>49163952.130000003</v>
      </c>
      <c r="H53" s="28">
        <v>180263603.78</v>
      </c>
      <c r="I53" s="29">
        <v>0</v>
      </c>
      <c r="K53" s="42" t="s">
        <v>5</v>
      </c>
      <c r="L53" s="43" t="s">
        <v>100</v>
      </c>
      <c r="M53" s="44" t="s">
        <v>101</v>
      </c>
      <c r="N53" s="45">
        <v>229427555.91</v>
      </c>
      <c r="O53" s="45">
        <v>0</v>
      </c>
      <c r="P53" s="45">
        <v>0</v>
      </c>
      <c r="Q53" s="45">
        <v>49163952.130000003</v>
      </c>
      <c r="R53" s="45">
        <v>180263603.78</v>
      </c>
      <c r="S53" s="46">
        <v>0</v>
      </c>
      <c r="T53" s="47" t="str">
        <f>IF(K53=Balanza_de_Comprobación3[[#This Row],[Columna1]],"S","N")</f>
        <v>S</v>
      </c>
      <c r="U53" s="47" t="str">
        <f>IF(L53=Balanza_de_Comprobación3[[#This Row],[Columna2]],"S","N")</f>
        <v>S</v>
      </c>
      <c r="V53" s="47" t="str">
        <f>IF(M53=Balanza_de_Comprobación3[[#This Row],[Columna3]],"S","N")</f>
        <v>S</v>
      </c>
      <c r="W53" s="47" t="str">
        <f>IF(N53=Balanza_de_Comprobación3[[#This Row],[Columna4]],"S","N")</f>
        <v>S</v>
      </c>
      <c r="X53" s="47" t="str">
        <f>IF(O53=Balanza_de_Comprobación3[[#This Row],[Columna5]],"S","N")</f>
        <v>S</v>
      </c>
      <c r="Y53" s="47" t="str">
        <f>IF(P53=Balanza_de_Comprobación3[[#This Row],[Columna6]],"S","N")</f>
        <v>S</v>
      </c>
      <c r="Z53" s="47" t="str">
        <f>IF(Q53=Balanza_de_Comprobación3[[#This Row],[Columna7]],"S","N")</f>
        <v>S</v>
      </c>
      <c r="AA53" s="47" t="str">
        <f>IF(R53=Balanza_de_Comprobación3[[#This Row],[Columna8]],"S","N")</f>
        <v>S</v>
      </c>
      <c r="AB53" s="47" t="str">
        <f>IF(S53=Balanza_de_Comprobación3[[#This Row],[Columna9]],"S","N")</f>
        <v>S</v>
      </c>
    </row>
    <row r="54" spans="1:28" x14ac:dyDescent="0.25">
      <c r="A54" s="33" t="s">
        <v>5</v>
      </c>
      <c r="B54" s="53" t="s">
        <v>102</v>
      </c>
      <c r="C54" s="3" t="s">
        <v>103</v>
      </c>
      <c r="D54" s="28">
        <v>229427555.91</v>
      </c>
      <c r="E54" s="28">
        <v>0</v>
      </c>
      <c r="F54" s="28">
        <v>0</v>
      </c>
      <c r="G54" s="28">
        <v>49163952.130000003</v>
      </c>
      <c r="H54" s="28">
        <v>180263603.78</v>
      </c>
      <c r="I54" s="29">
        <v>0</v>
      </c>
      <c r="K54" s="42" t="s">
        <v>5</v>
      </c>
      <c r="L54" s="43" t="s">
        <v>102</v>
      </c>
      <c r="M54" s="44" t="s">
        <v>103</v>
      </c>
      <c r="N54" s="45">
        <v>229427555.91</v>
      </c>
      <c r="O54" s="45">
        <v>0</v>
      </c>
      <c r="P54" s="45">
        <v>0</v>
      </c>
      <c r="Q54" s="45">
        <v>49163952.130000003</v>
      </c>
      <c r="R54" s="45">
        <v>180263603.78</v>
      </c>
      <c r="S54" s="46">
        <v>0</v>
      </c>
      <c r="T54" s="47" t="str">
        <f>IF(K54=Balanza_de_Comprobación3[[#This Row],[Columna1]],"S","N")</f>
        <v>S</v>
      </c>
      <c r="U54" s="47" t="str">
        <f>IF(L54=Balanza_de_Comprobación3[[#This Row],[Columna2]],"S","N")</f>
        <v>S</v>
      </c>
      <c r="V54" s="47" t="str">
        <f>IF(M54=Balanza_de_Comprobación3[[#This Row],[Columna3]],"S","N")</f>
        <v>S</v>
      </c>
      <c r="W54" s="47" t="str">
        <f>IF(N54=Balanza_de_Comprobación3[[#This Row],[Columna4]],"S","N")</f>
        <v>S</v>
      </c>
      <c r="X54" s="47" t="str">
        <f>IF(O54=Balanza_de_Comprobación3[[#This Row],[Columna5]],"S","N")</f>
        <v>S</v>
      </c>
      <c r="Y54" s="47" t="str">
        <f>IF(P54=Balanza_de_Comprobación3[[#This Row],[Columna6]],"S","N")</f>
        <v>S</v>
      </c>
      <c r="Z54" s="47" t="str">
        <f>IF(Q54=Balanza_de_Comprobación3[[#This Row],[Columna7]],"S","N")</f>
        <v>S</v>
      </c>
      <c r="AA54" s="47" t="str">
        <f>IF(R54=Balanza_de_Comprobación3[[#This Row],[Columna8]],"S","N")</f>
        <v>S</v>
      </c>
      <c r="AB54" s="47" t="str">
        <f>IF(S54=Balanza_de_Comprobación3[[#This Row],[Columna9]],"S","N")</f>
        <v>S</v>
      </c>
    </row>
    <row r="55" spans="1:28" x14ac:dyDescent="0.25">
      <c r="A55" s="33" t="s">
        <v>104</v>
      </c>
      <c r="B55" s="53" t="s">
        <v>105</v>
      </c>
      <c r="C55" s="3" t="s">
        <v>106</v>
      </c>
      <c r="D55" s="28">
        <v>0</v>
      </c>
      <c r="E55" s="28">
        <v>2275668016.5300002</v>
      </c>
      <c r="F55" s="28">
        <v>0</v>
      </c>
      <c r="G55" s="28">
        <v>0</v>
      </c>
      <c r="H55" s="28">
        <v>0</v>
      </c>
      <c r="I55" s="29">
        <v>2275668016.5300002</v>
      </c>
      <c r="K55" s="42" t="s">
        <v>104</v>
      </c>
      <c r="L55" s="43" t="s">
        <v>105</v>
      </c>
      <c r="M55" s="44" t="s">
        <v>106</v>
      </c>
      <c r="N55" s="45">
        <v>0</v>
      </c>
      <c r="O55" s="45">
        <v>2275668016.5300002</v>
      </c>
      <c r="P55" s="45">
        <v>0</v>
      </c>
      <c r="Q55" s="45">
        <v>0</v>
      </c>
      <c r="R55" s="45">
        <v>0</v>
      </c>
      <c r="S55" s="46">
        <v>2275668016.5300002</v>
      </c>
      <c r="T55" s="47" t="str">
        <f>IF(K55=Balanza_de_Comprobación3[[#This Row],[Columna1]],"S","N")</f>
        <v>S</v>
      </c>
      <c r="U55" s="47" t="str">
        <f>IF(L55=Balanza_de_Comprobación3[[#This Row],[Columna2]],"S","N")</f>
        <v>S</v>
      </c>
      <c r="V55" s="47" t="str">
        <f>IF(M55=Balanza_de_Comprobación3[[#This Row],[Columna3]],"S","N")</f>
        <v>S</v>
      </c>
      <c r="W55" s="47" t="str">
        <f>IF(N55=Balanza_de_Comprobación3[[#This Row],[Columna4]],"S","N")</f>
        <v>S</v>
      </c>
      <c r="X55" s="47" t="str">
        <f>IF(O55=Balanza_de_Comprobación3[[#This Row],[Columna5]],"S","N")</f>
        <v>S</v>
      </c>
      <c r="Y55" s="47" t="str">
        <f>IF(P55=Balanza_de_Comprobación3[[#This Row],[Columna6]],"S","N")</f>
        <v>S</v>
      </c>
      <c r="Z55" s="47" t="str">
        <f>IF(Q55=Balanza_de_Comprobación3[[#This Row],[Columna7]],"S","N")</f>
        <v>S</v>
      </c>
      <c r="AA55" s="47" t="str">
        <f>IF(R55=Balanza_de_Comprobación3[[#This Row],[Columna8]],"S","N")</f>
        <v>S</v>
      </c>
      <c r="AB55" s="47" t="str">
        <f>IF(S55=Balanza_de_Comprobación3[[#This Row],[Columna9]],"S","N")</f>
        <v>S</v>
      </c>
    </row>
    <row r="56" spans="1:28" x14ac:dyDescent="0.25">
      <c r="A56" s="33" t="s">
        <v>104</v>
      </c>
      <c r="B56" s="53" t="s">
        <v>107</v>
      </c>
      <c r="C56" s="3" t="s">
        <v>108</v>
      </c>
      <c r="D56" s="28">
        <v>0</v>
      </c>
      <c r="E56" s="28">
        <v>2275668016.5300002</v>
      </c>
      <c r="F56" s="28">
        <v>0</v>
      </c>
      <c r="G56" s="28">
        <v>0</v>
      </c>
      <c r="H56" s="28">
        <v>0</v>
      </c>
      <c r="I56" s="29">
        <v>2275668016.5300002</v>
      </c>
      <c r="K56" s="42" t="s">
        <v>104</v>
      </c>
      <c r="L56" s="43" t="s">
        <v>107</v>
      </c>
      <c r="M56" s="44" t="s">
        <v>108</v>
      </c>
      <c r="N56" s="45">
        <v>0</v>
      </c>
      <c r="O56" s="45">
        <v>2275668016.5300002</v>
      </c>
      <c r="P56" s="45">
        <v>0</v>
      </c>
      <c r="Q56" s="45">
        <v>0</v>
      </c>
      <c r="R56" s="45">
        <v>0</v>
      </c>
      <c r="S56" s="46">
        <v>2275668016.5300002</v>
      </c>
      <c r="T56" s="47" t="str">
        <f>IF(K56=Balanza_de_Comprobación3[[#This Row],[Columna1]],"S","N")</f>
        <v>S</v>
      </c>
      <c r="U56" s="47" t="str">
        <f>IF(L56=Balanza_de_Comprobación3[[#This Row],[Columna2]],"S","N")</f>
        <v>S</v>
      </c>
      <c r="V56" s="47" t="str">
        <f>IF(M56=Balanza_de_Comprobación3[[#This Row],[Columna3]],"S","N")</f>
        <v>S</v>
      </c>
      <c r="W56" s="47" t="str">
        <f>IF(N56=Balanza_de_Comprobación3[[#This Row],[Columna4]],"S","N")</f>
        <v>S</v>
      </c>
      <c r="X56" s="47" t="str">
        <f>IF(O56=Balanza_de_Comprobación3[[#This Row],[Columna5]],"S","N")</f>
        <v>S</v>
      </c>
      <c r="Y56" s="47" t="str">
        <f>IF(P56=Balanza_de_Comprobación3[[#This Row],[Columna6]],"S","N")</f>
        <v>S</v>
      </c>
      <c r="Z56" s="47" t="str">
        <f>IF(Q56=Balanza_de_Comprobación3[[#This Row],[Columna7]],"S","N")</f>
        <v>S</v>
      </c>
      <c r="AA56" s="47" t="str">
        <f>IF(R56=Balanza_de_Comprobación3[[#This Row],[Columna8]],"S","N")</f>
        <v>S</v>
      </c>
      <c r="AB56" s="47" t="str">
        <f>IF(S56=Balanza_de_Comprobación3[[#This Row],[Columna9]],"S","N")</f>
        <v>S</v>
      </c>
    </row>
    <row r="57" spans="1:28" x14ac:dyDescent="0.25">
      <c r="A57" s="33" t="s">
        <v>5</v>
      </c>
      <c r="B57" s="53" t="s">
        <v>109</v>
      </c>
      <c r="C57" s="3" t="s">
        <v>110</v>
      </c>
      <c r="D57" s="28">
        <v>6488053754.0900002</v>
      </c>
      <c r="E57" s="28">
        <v>0</v>
      </c>
      <c r="F57" s="28">
        <v>318243715.68000001</v>
      </c>
      <c r="G57" s="28">
        <v>197997273.78999999</v>
      </c>
      <c r="H57" s="28">
        <v>6608300195.9799995</v>
      </c>
      <c r="I57" s="29">
        <v>0</v>
      </c>
      <c r="K57" s="42" t="s">
        <v>5</v>
      </c>
      <c r="L57" s="43" t="s">
        <v>109</v>
      </c>
      <c r="M57" s="44" t="s">
        <v>110</v>
      </c>
      <c r="N57" s="45">
        <v>6488053754.0900002</v>
      </c>
      <c r="O57" s="45">
        <v>0</v>
      </c>
      <c r="P57" s="45">
        <v>318243715.68000001</v>
      </c>
      <c r="Q57" s="45">
        <v>197997273.78999999</v>
      </c>
      <c r="R57" s="45">
        <v>6608300195.9799995</v>
      </c>
      <c r="S57" s="46">
        <v>0</v>
      </c>
      <c r="T57" s="47" t="str">
        <f>IF(K57=Balanza_de_Comprobación3[[#This Row],[Columna1]],"S","N")</f>
        <v>S</v>
      </c>
      <c r="U57" s="47" t="str">
        <f>IF(L57=Balanza_de_Comprobación3[[#This Row],[Columna2]],"S","N")</f>
        <v>S</v>
      </c>
      <c r="V57" s="47" t="str">
        <f>IF(M57=Balanza_de_Comprobación3[[#This Row],[Columna3]],"S","N")</f>
        <v>S</v>
      </c>
      <c r="W57" s="47" t="str">
        <f>IF(N57=Balanza_de_Comprobación3[[#This Row],[Columna4]],"S","N")</f>
        <v>S</v>
      </c>
      <c r="X57" s="47" t="str">
        <f>IF(O57=Balanza_de_Comprobación3[[#This Row],[Columna5]],"S","N")</f>
        <v>S</v>
      </c>
      <c r="Y57" s="47" t="str">
        <f>IF(P57=Balanza_de_Comprobación3[[#This Row],[Columna6]],"S","N")</f>
        <v>S</v>
      </c>
      <c r="Z57" s="47" t="str">
        <f>IF(Q57=Balanza_de_Comprobación3[[#This Row],[Columna7]],"S","N")</f>
        <v>S</v>
      </c>
      <c r="AA57" s="47" t="str">
        <f>IF(R57=Balanza_de_Comprobación3[[#This Row],[Columna8]],"S","N")</f>
        <v>S</v>
      </c>
      <c r="AB57" s="47" t="str">
        <f>IF(S57=Balanza_de_Comprobación3[[#This Row],[Columna9]],"S","N")</f>
        <v>S</v>
      </c>
    </row>
    <row r="58" spans="1:28" x14ac:dyDescent="0.25">
      <c r="A58" s="33" t="s">
        <v>5</v>
      </c>
      <c r="B58" s="53" t="s">
        <v>111</v>
      </c>
      <c r="C58" s="3" t="s">
        <v>112</v>
      </c>
      <c r="D58" s="28">
        <v>2952830960.5999999</v>
      </c>
      <c r="E58" s="28">
        <v>0</v>
      </c>
      <c r="F58" s="28">
        <v>278019716.38</v>
      </c>
      <c r="G58" s="28">
        <v>197997273.78999999</v>
      </c>
      <c r="H58" s="28">
        <v>3032853403.1900001</v>
      </c>
      <c r="I58" s="29">
        <v>0</v>
      </c>
      <c r="K58" s="42" t="s">
        <v>5</v>
      </c>
      <c r="L58" s="43" t="s">
        <v>111</v>
      </c>
      <c r="M58" s="44" t="s">
        <v>112</v>
      </c>
      <c r="N58" s="45">
        <v>2952830960.5999999</v>
      </c>
      <c r="O58" s="45">
        <v>0</v>
      </c>
      <c r="P58" s="45">
        <v>278019716.38</v>
      </c>
      <c r="Q58" s="45">
        <v>197997273.78999999</v>
      </c>
      <c r="R58" s="45">
        <v>3032853403.1900001</v>
      </c>
      <c r="S58" s="46">
        <v>0</v>
      </c>
      <c r="T58" s="47" t="str">
        <f>IF(K58=Balanza_de_Comprobación3[[#This Row],[Columna1]],"S","N")</f>
        <v>S</v>
      </c>
      <c r="U58" s="47" t="str">
        <f>IF(L58=Balanza_de_Comprobación3[[#This Row],[Columna2]],"S","N")</f>
        <v>S</v>
      </c>
      <c r="V58" s="47" t="str">
        <f>IF(M58=Balanza_de_Comprobación3[[#This Row],[Columna3]],"S","N")</f>
        <v>S</v>
      </c>
      <c r="W58" s="47" t="str">
        <f>IF(N58=Balanza_de_Comprobación3[[#This Row],[Columna4]],"S","N")</f>
        <v>S</v>
      </c>
      <c r="X58" s="47" t="str">
        <f>IF(O58=Balanza_de_Comprobación3[[#This Row],[Columna5]],"S","N")</f>
        <v>S</v>
      </c>
      <c r="Y58" s="47" t="str">
        <f>IF(P58=Balanza_de_Comprobación3[[#This Row],[Columna6]],"S","N")</f>
        <v>S</v>
      </c>
      <c r="Z58" s="47" t="str">
        <f>IF(Q58=Balanza_de_Comprobación3[[#This Row],[Columna7]],"S","N")</f>
        <v>S</v>
      </c>
      <c r="AA58" s="47" t="str">
        <f>IF(R58=Balanza_de_Comprobación3[[#This Row],[Columna8]],"S","N")</f>
        <v>S</v>
      </c>
      <c r="AB58" s="47" t="str">
        <f>IF(S58=Balanza_de_Comprobación3[[#This Row],[Columna9]],"S","N")</f>
        <v>S</v>
      </c>
    </row>
    <row r="59" spans="1:28" x14ac:dyDescent="0.25">
      <c r="A59" s="33" t="s">
        <v>5</v>
      </c>
      <c r="B59" s="53" t="s">
        <v>113</v>
      </c>
      <c r="C59" s="3" t="s">
        <v>114</v>
      </c>
      <c r="D59" s="28">
        <v>1500000</v>
      </c>
      <c r="E59" s="28">
        <v>0</v>
      </c>
      <c r="F59" s="28">
        <v>0</v>
      </c>
      <c r="G59" s="28">
        <v>0</v>
      </c>
      <c r="H59" s="28">
        <v>1500000</v>
      </c>
      <c r="I59" s="29">
        <v>0</v>
      </c>
      <c r="K59" s="42" t="s">
        <v>5</v>
      </c>
      <c r="L59" s="43" t="s">
        <v>113</v>
      </c>
      <c r="M59" s="44" t="s">
        <v>114</v>
      </c>
      <c r="N59" s="45">
        <v>1500000</v>
      </c>
      <c r="O59" s="45">
        <v>0</v>
      </c>
      <c r="P59" s="45">
        <v>0</v>
      </c>
      <c r="Q59" s="45">
        <v>0</v>
      </c>
      <c r="R59" s="45">
        <v>1500000</v>
      </c>
      <c r="S59" s="46">
        <v>0</v>
      </c>
      <c r="T59" s="47" t="str">
        <f>IF(K59=Balanza_de_Comprobación3[[#This Row],[Columna1]],"S","N")</f>
        <v>S</v>
      </c>
      <c r="U59" s="47" t="str">
        <f>IF(L59=Balanza_de_Comprobación3[[#This Row],[Columna2]],"S","N")</f>
        <v>S</v>
      </c>
      <c r="V59" s="47" t="str">
        <f>IF(M59=Balanza_de_Comprobación3[[#This Row],[Columna3]],"S","N")</f>
        <v>S</v>
      </c>
      <c r="W59" s="47" t="str">
        <f>IF(N59=Balanza_de_Comprobación3[[#This Row],[Columna4]],"S","N")</f>
        <v>S</v>
      </c>
      <c r="X59" s="47" t="str">
        <f>IF(O59=Balanza_de_Comprobación3[[#This Row],[Columna5]],"S","N")</f>
        <v>S</v>
      </c>
      <c r="Y59" s="47" t="str">
        <f>IF(P59=Balanza_de_Comprobación3[[#This Row],[Columna6]],"S","N")</f>
        <v>S</v>
      </c>
      <c r="Z59" s="47" t="str">
        <f>IF(Q59=Balanza_de_Comprobación3[[#This Row],[Columna7]],"S","N")</f>
        <v>S</v>
      </c>
      <c r="AA59" s="47" t="str">
        <f>IF(R59=Balanza_de_Comprobación3[[#This Row],[Columna8]],"S","N")</f>
        <v>S</v>
      </c>
      <c r="AB59" s="47" t="str">
        <f>IF(S59=Balanza_de_Comprobación3[[#This Row],[Columna9]],"S","N")</f>
        <v>S</v>
      </c>
    </row>
    <row r="60" spans="1:28" x14ac:dyDescent="0.25">
      <c r="A60" s="33" t="s">
        <v>5</v>
      </c>
      <c r="B60" s="53" t="s">
        <v>115</v>
      </c>
      <c r="C60" s="3" t="s">
        <v>116</v>
      </c>
      <c r="D60" s="28">
        <v>618411988.28999996</v>
      </c>
      <c r="E60" s="28">
        <v>0</v>
      </c>
      <c r="F60" s="28">
        <v>0</v>
      </c>
      <c r="G60" s="28">
        <v>197997273.78999999</v>
      </c>
      <c r="H60" s="28">
        <v>420414714.5</v>
      </c>
      <c r="I60" s="29">
        <v>0</v>
      </c>
      <c r="K60" s="42" t="s">
        <v>5</v>
      </c>
      <c r="L60" s="43" t="s">
        <v>115</v>
      </c>
      <c r="M60" s="44" t="s">
        <v>116</v>
      </c>
      <c r="N60" s="45">
        <v>618411988.28999996</v>
      </c>
      <c r="O60" s="45">
        <v>0</v>
      </c>
      <c r="P60" s="45">
        <v>0</v>
      </c>
      <c r="Q60" s="45">
        <v>197997273.78999999</v>
      </c>
      <c r="R60" s="45">
        <v>420414714.5</v>
      </c>
      <c r="S60" s="46">
        <v>0</v>
      </c>
      <c r="T60" s="47" t="str">
        <f>IF(K60=Balanza_de_Comprobación3[[#This Row],[Columna1]],"S","N")</f>
        <v>S</v>
      </c>
      <c r="U60" s="47" t="str">
        <f>IF(L60=Balanza_de_Comprobación3[[#This Row],[Columna2]],"S","N")</f>
        <v>S</v>
      </c>
      <c r="V60" s="47" t="str">
        <f>IF(M60=Balanza_de_Comprobación3[[#This Row],[Columna3]],"S","N")</f>
        <v>S</v>
      </c>
      <c r="W60" s="47" t="str">
        <f>IF(N60=Balanza_de_Comprobación3[[#This Row],[Columna4]],"S","N")</f>
        <v>S</v>
      </c>
      <c r="X60" s="47" t="str">
        <f>IF(O60=Balanza_de_Comprobación3[[#This Row],[Columna5]],"S","N")</f>
        <v>S</v>
      </c>
      <c r="Y60" s="47" t="str">
        <f>IF(P60=Balanza_de_Comprobación3[[#This Row],[Columna6]],"S","N")</f>
        <v>S</v>
      </c>
      <c r="Z60" s="47" t="str">
        <f>IF(Q60=Balanza_de_Comprobación3[[#This Row],[Columna7]],"S","N")</f>
        <v>S</v>
      </c>
      <c r="AA60" s="47" t="str">
        <f>IF(R60=Balanza_de_Comprobación3[[#This Row],[Columna8]],"S","N")</f>
        <v>S</v>
      </c>
      <c r="AB60" s="47" t="str">
        <f>IF(S60=Balanza_de_Comprobación3[[#This Row],[Columna9]],"S","N")</f>
        <v>S</v>
      </c>
    </row>
    <row r="61" spans="1:28" x14ac:dyDescent="0.25">
      <c r="A61" s="33" t="s">
        <v>5</v>
      </c>
      <c r="B61" s="53" t="s">
        <v>117</v>
      </c>
      <c r="C61" s="3" t="s">
        <v>118</v>
      </c>
      <c r="D61" s="28">
        <v>84128853.359999999</v>
      </c>
      <c r="E61" s="28">
        <v>0</v>
      </c>
      <c r="F61" s="28">
        <v>278019716.38</v>
      </c>
      <c r="G61" s="28">
        <v>0</v>
      </c>
      <c r="H61" s="28">
        <v>362148569.74000001</v>
      </c>
      <c r="I61" s="29">
        <v>0</v>
      </c>
      <c r="K61" s="42" t="s">
        <v>5</v>
      </c>
      <c r="L61" s="43" t="s">
        <v>117</v>
      </c>
      <c r="M61" s="44" t="s">
        <v>118</v>
      </c>
      <c r="N61" s="45">
        <v>84128853.359999999</v>
      </c>
      <c r="O61" s="45">
        <v>0</v>
      </c>
      <c r="P61" s="45">
        <v>278019716.38</v>
      </c>
      <c r="Q61" s="45">
        <v>0</v>
      </c>
      <c r="R61" s="45">
        <v>362148569.74000001</v>
      </c>
      <c r="S61" s="46">
        <v>0</v>
      </c>
      <c r="T61" s="47" t="str">
        <f>IF(K61=Balanza_de_Comprobación3[[#This Row],[Columna1]],"S","N")</f>
        <v>S</v>
      </c>
      <c r="U61" s="47" t="str">
        <f>IF(L61=Balanza_de_Comprobación3[[#This Row],[Columna2]],"S","N")</f>
        <v>S</v>
      </c>
      <c r="V61" s="47" t="str">
        <f>IF(M61=Balanza_de_Comprobación3[[#This Row],[Columna3]],"S","N")</f>
        <v>S</v>
      </c>
      <c r="W61" s="47" t="str">
        <f>IF(N61=Balanza_de_Comprobación3[[#This Row],[Columna4]],"S","N")</f>
        <v>S</v>
      </c>
      <c r="X61" s="47" t="str">
        <f>IF(O61=Balanza_de_Comprobación3[[#This Row],[Columna5]],"S","N")</f>
        <v>S</v>
      </c>
      <c r="Y61" s="47" t="str">
        <f>IF(P61=Balanza_de_Comprobación3[[#This Row],[Columna6]],"S","N")</f>
        <v>S</v>
      </c>
      <c r="Z61" s="47" t="str">
        <f>IF(Q61=Balanza_de_Comprobación3[[#This Row],[Columna7]],"S","N")</f>
        <v>S</v>
      </c>
      <c r="AA61" s="47" t="str">
        <f>IF(R61=Balanza_de_Comprobación3[[#This Row],[Columna8]],"S","N")</f>
        <v>S</v>
      </c>
      <c r="AB61" s="47" t="str">
        <f>IF(S61=Balanza_de_Comprobación3[[#This Row],[Columna9]],"S","N")</f>
        <v>S</v>
      </c>
    </row>
    <row r="62" spans="1:28" x14ac:dyDescent="0.25">
      <c r="A62" s="33" t="s">
        <v>5</v>
      </c>
      <c r="B62" s="53" t="s">
        <v>119</v>
      </c>
      <c r="C62" s="3" t="s">
        <v>120</v>
      </c>
      <c r="D62" s="28">
        <v>84128853.359999999</v>
      </c>
      <c r="E62" s="28">
        <v>0</v>
      </c>
      <c r="F62" s="28">
        <v>278019716.38</v>
      </c>
      <c r="G62" s="28">
        <v>0</v>
      </c>
      <c r="H62" s="28">
        <v>362148569.74000001</v>
      </c>
      <c r="I62" s="29">
        <v>0</v>
      </c>
      <c r="K62" s="42" t="s">
        <v>5</v>
      </c>
      <c r="L62" s="43" t="s">
        <v>119</v>
      </c>
      <c r="M62" s="44" t="s">
        <v>120</v>
      </c>
      <c r="N62" s="45">
        <v>84128853.359999999</v>
      </c>
      <c r="O62" s="45">
        <v>0</v>
      </c>
      <c r="P62" s="45">
        <v>278019716.38</v>
      </c>
      <c r="Q62" s="45">
        <v>0</v>
      </c>
      <c r="R62" s="45">
        <v>362148569.74000001</v>
      </c>
      <c r="S62" s="46">
        <v>0</v>
      </c>
      <c r="T62" s="47" t="str">
        <f>IF(K62=Balanza_de_Comprobación3[[#This Row],[Columna1]],"S","N")</f>
        <v>S</v>
      </c>
      <c r="U62" s="47" t="str">
        <f>IF(L62=Balanza_de_Comprobación3[[#This Row],[Columna2]],"S","N")</f>
        <v>S</v>
      </c>
      <c r="V62" s="47" t="str">
        <f>IF(M62=Balanza_de_Comprobación3[[#This Row],[Columna3]],"S","N")</f>
        <v>S</v>
      </c>
      <c r="W62" s="47" t="str">
        <f>IF(N62=Balanza_de_Comprobación3[[#This Row],[Columna4]],"S","N")</f>
        <v>S</v>
      </c>
      <c r="X62" s="47" t="str">
        <f>IF(O62=Balanza_de_Comprobación3[[#This Row],[Columna5]],"S","N")</f>
        <v>S</v>
      </c>
      <c r="Y62" s="47" t="str">
        <f>IF(P62=Balanza_de_Comprobación3[[#This Row],[Columna6]],"S","N")</f>
        <v>S</v>
      </c>
      <c r="Z62" s="47" t="str">
        <f>IF(Q62=Balanza_de_Comprobación3[[#This Row],[Columna7]],"S","N")</f>
        <v>S</v>
      </c>
      <c r="AA62" s="47" t="str">
        <f>IF(R62=Balanza_de_Comprobación3[[#This Row],[Columna8]],"S","N")</f>
        <v>S</v>
      </c>
      <c r="AB62" s="47" t="str">
        <f>IF(S62=Balanza_de_Comprobación3[[#This Row],[Columna9]],"S","N")</f>
        <v>S</v>
      </c>
    </row>
    <row r="63" spans="1:28" x14ac:dyDescent="0.25">
      <c r="A63" s="33" t="s">
        <v>5</v>
      </c>
      <c r="B63" s="53" t="s">
        <v>121</v>
      </c>
      <c r="C63" s="3" t="s">
        <v>122</v>
      </c>
      <c r="D63" s="28">
        <v>2248790118.9499998</v>
      </c>
      <c r="E63" s="28">
        <v>0</v>
      </c>
      <c r="F63" s="28">
        <v>0</v>
      </c>
      <c r="G63" s="28">
        <v>0</v>
      </c>
      <c r="H63" s="28">
        <v>2248790118.9499998</v>
      </c>
      <c r="I63" s="29">
        <v>0</v>
      </c>
      <c r="K63" s="42" t="s">
        <v>5</v>
      </c>
      <c r="L63" s="43" t="s">
        <v>121</v>
      </c>
      <c r="M63" s="44" t="s">
        <v>122</v>
      </c>
      <c r="N63" s="45">
        <v>2248790118.9499998</v>
      </c>
      <c r="O63" s="45">
        <v>0</v>
      </c>
      <c r="P63" s="45">
        <v>0</v>
      </c>
      <c r="Q63" s="45">
        <v>0</v>
      </c>
      <c r="R63" s="45">
        <v>2248790118.9499998</v>
      </c>
      <c r="S63" s="46">
        <v>0</v>
      </c>
      <c r="T63" s="47" t="str">
        <f>IF(K63=Balanza_de_Comprobación3[[#This Row],[Columna1]],"S","N")</f>
        <v>S</v>
      </c>
      <c r="U63" s="47" t="str">
        <f>IF(L63=Balanza_de_Comprobación3[[#This Row],[Columna2]],"S","N")</f>
        <v>S</v>
      </c>
      <c r="V63" s="47" t="str">
        <f>IF(M63=Balanza_de_Comprobación3[[#This Row],[Columna3]],"S","N")</f>
        <v>S</v>
      </c>
      <c r="W63" s="47" t="str">
        <f>IF(N63=Balanza_de_Comprobación3[[#This Row],[Columna4]],"S","N")</f>
        <v>S</v>
      </c>
      <c r="X63" s="47" t="str">
        <f>IF(O63=Balanza_de_Comprobación3[[#This Row],[Columna5]],"S","N")</f>
        <v>S</v>
      </c>
      <c r="Y63" s="47" t="str">
        <f>IF(P63=Balanza_de_Comprobación3[[#This Row],[Columna6]],"S","N")</f>
        <v>S</v>
      </c>
      <c r="Z63" s="47" t="str">
        <f>IF(Q63=Balanza_de_Comprobación3[[#This Row],[Columna7]],"S","N")</f>
        <v>S</v>
      </c>
      <c r="AA63" s="47" t="str">
        <f>IF(R63=Balanza_de_Comprobación3[[#This Row],[Columna8]],"S","N")</f>
        <v>S</v>
      </c>
      <c r="AB63" s="47" t="str">
        <f>IF(S63=Balanza_de_Comprobación3[[#This Row],[Columna9]],"S","N")</f>
        <v>S</v>
      </c>
    </row>
    <row r="64" spans="1:28" x14ac:dyDescent="0.25">
      <c r="A64" s="33" t="s">
        <v>5</v>
      </c>
      <c r="B64" s="53" t="s">
        <v>123</v>
      </c>
      <c r="C64" s="3" t="s">
        <v>120</v>
      </c>
      <c r="D64" s="28">
        <v>2248592779.75</v>
      </c>
      <c r="E64" s="28">
        <v>0</v>
      </c>
      <c r="F64" s="28">
        <v>0</v>
      </c>
      <c r="G64" s="28">
        <v>0</v>
      </c>
      <c r="H64" s="28">
        <v>2248592779.75</v>
      </c>
      <c r="I64" s="29">
        <v>0</v>
      </c>
      <c r="K64" s="42" t="s">
        <v>5</v>
      </c>
      <c r="L64" s="43" t="s">
        <v>123</v>
      </c>
      <c r="M64" s="44" t="s">
        <v>120</v>
      </c>
      <c r="N64" s="45">
        <v>2248592779.75</v>
      </c>
      <c r="O64" s="45">
        <v>0</v>
      </c>
      <c r="P64" s="45">
        <v>0</v>
      </c>
      <c r="Q64" s="45">
        <v>0</v>
      </c>
      <c r="R64" s="45">
        <v>2248592779.75</v>
      </c>
      <c r="S64" s="46">
        <v>0</v>
      </c>
      <c r="T64" s="47" t="str">
        <f>IF(K64=Balanza_de_Comprobación3[[#This Row],[Columna1]],"S","N")</f>
        <v>S</v>
      </c>
      <c r="U64" s="47" t="str">
        <f>IF(L64=Balanza_de_Comprobación3[[#This Row],[Columna2]],"S","N")</f>
        <v>S</v>
      </c>
      <c r="V64" s="47" t="str">
        <f>IF(M64=Balanza_de_Comprobación3[[#This Row],[Columna3]],"S","N")</f>
        <v>S</v>
      </c>
      <c r="W64" s="47" t="str">
        <f>IF(N64=Balanza_de_Comprobación3[[#This Row],[Columna4]],"S","N")</f>
        <v>S</v>
      </c>
      <c r="X64" s="47" t="str">
        <f>IF(O64=Balanza_de_Comprobación3[[#This Row],[Columna5]],"S","N")</f>
        <v>S</v>
      </c>
      <c r="Y64" s="47" t="str">
        <f>IF(P64=Balanza_de_Comprobación3[[#This Row],[Columna6]],"S","N")</f>
        <v>S</v>
      </c>
      <c r="Z64" s="47" t="str">
        <f>IF(Q64=Balanza_de_Comprobación3[[#This Row],[Columna7]],"S","N")</f>
        <v>S</v>
      </c>
      <c r="AA64" s="47" t="str">
        <f>IF(R64=Balanza_de_Comprobación3[[#This Row],[Columna8]],"S","N")</f>
        <v>S</v>
      </c>
      <c r="AB64" s="47" t="str">
        <f>IF(S64=Balanza_de_Comprobación3[[#This Row],[Columna9]],"S","N")</f>
        <v>S</v>
      </c>
    </row>
    <row r="65" spans="1:28" x14ac:dyDescent="0.25">
      <c r="A65" s="33" t="s">
        <v>5</v>
      </c>
      <c r="B65" s="53" t="s">
        <v>124</v>
      </c>
      <c r="C65" s="3" t="s">
        <v>125</v>
      </c>
      <c r="D65" s="28">
        <v>197339.2</v>
      </c>
      <c r="E65" s="28">
        <v>0</v>
      </c>
      <c r="F65" s="28">
        <v>0</v>
      </c>
      <c r="G65" s="28">
        <v>0</v>
      </c>
      <c r="H65" s="28">
        <v>197339.2</v>
      </c>
      <c r="I65" s="29">
        <v>0</v>
      </c>
      <c r="K65" s="42" t="s">
        <v>5</v>
      </c>
      <c r="L65" s="43" t="s">
        <v>124</v>
      </c>
      <c r="M65" s="44" t="s">
        <v>125</v>
      </c>
      <c r="N65" s="45">
        <v>197339.2</v>
      </c>
      <c r="O65" s="45">
        <v>0</v>
      </c>
      <c r="P65" s="45">
        <v>0</v>
      </c>
      <c r="Q65" s="45">
        <v>0</v>
      </c>
      <c r="R65" s="45">
        <v>197339.2</v>
      </c>
      <c r="S65" s="46">
        <v>0</v>
      </c>
      <c r="T65" s="47" t="str">
        <f>IF(K65=Balanza_de_Comprobación3[[#This Row],[Columna1]],"S","N")</f>
        <v>S</v>
      </c>
      <c r="U65" s="47" t="str">
        <f>IF(L65=Balanza_de_Comprobación3[[#This Row],[Columna2]],"S","N")</f>
        <v>S</v>
      </c>
      <c r="V65" s="47" t="str">
        <f>IF(M65=Balanza_de_Comprobación3[[#This Row],[Columna3]],"S","N")</f>
        <v>S</v>
      </c>
      <c r="W65" s="47" t="str">
        <f>IF(N65=Balanza_de_Comprobación3[[#This Row],[Columna4]],"S","N")</f>
        <v>S</v>
      </c>
      <c r="X65" s="47" t="str">
        <f>IF(O65=Balanza_de_Comprobación3[[#This Row],[Columna5]],"S","N")</f>
        <v>S</v>
      </c>
      <c r="Y65" s="47" t="str">
        <f>IF(P65=Balanza_de_Comprobación3[[#This Row],[Columna6]],"S","N")</f>
        <v>S</v>
      </c>
      <c r="Z65" s="47" t="str">
        <f>IF(Q65=Balanza_de_Comprobación3[[#This Row],[Columna7]],"S","N")</f>
        <v>S</v>
      </c>
      <c r="AA65" s="47" t="str">
        <f>IF(R65=Balanza_de_Comprobación3[[#This Row],[Columna8]],"S","N")</f>
        <v>S</v>
      </c>
      <c r="AB65" s="47" t="str">
        <f>IF(S65=Balanza_de_Comprobación3[[#This Row],[Columna9]],"S","N")</f>
        <v>S</v>
      </c>
    </row>
    <row r="66" spans="1:28" x14ac:dyDescent="0.25">
      <c r="A66" s="33" t="s">
        <v>5</v>
      </c>
      <c r="B66" s="53" t="s">
        <v>126</v>
      </c>
      <c r="C66" s="3" t="s">
        <v>127</v>
      </c>
      <c r="D66" s="28">
        <v>3560735600.6799998</v>
      </c>
      <c r="E66" s="28">
        <v>0</v>
      </c>
      <c r="F66" s="28">
        <v>0</v>
      </c>
      <c r="G66" s="28">
        <v>0</v>
      </c>
      <c r="H66" s="28">
        <v>3560735600.6799998</v>
      </c>
      <c r="I66" s="29">
        <v>0</v>
      </c>
      <c r="K66" s="42" t="s">
        <v>5</v>
      </c>
      <c r="L66" s="43" t="s">
        <v>126</v>
      </c>
      <c r="M66" s="44" t="s">
        <v>127</v>
      </c>
      <c r="N66" s="45">
        <v>3560735600.6799998</v>
      </c>
      <c r="O66" s="45">
        <v>0</v>
      </c>
      <c r="P66" s="45">
        <v>0</v>
      </c>
      <c r="Q66" s="45">
        <v>0</v>
      </c>
      <c r="R66" s="45">
        <v>3560735600.6799998</v>
      </c>
      <c r="S66" s="46">
        <v>0</v>
      </c>
      <c r="T66" s="47" t="str">
        <f>IF(K66=Balanza_de_Comprobación3[[#This Row],[Columna1]],"S","N")</f>
        <v>S</v>
      </c>
      <c r="U66" s="47" t="str">
        <f>IF(L66=Balanza_de_Comprobación3[[#This Row],[Columna2]],"S","N")</f>
        <v>S</v>
      </c>
      <c r="V66" s="47" t="str">
        <f>IF(M66=Balanza_de_Comprobación3[[#This Row],[Columna3]],"S","N")</f>
        <v>S</v>
      </c>
      <c r="W66" s="47" t="str">
        <f>IF(N66=Balanza_de_Comprobación3[[#This Row],[Columna4]],"S","N")</f>
        <v>S</v>
      </c>
      <c r="X66" s="47" t="str">
        <f>IF(O66=Balanza_de_Comprobación3[[#This Row],[Columna5]],"S","N")</f>
        <v>S</v>
      </c>
      <c r="Y66" s="47" t="str">
        <f>IF(P66=Balanza_de_Comprobación3[[#This Row],[Columna6]],"S","N")</f>
        <v>S</v>
      </c>
      <c r="Z66" s="47" t="str">
        <f>IF(Q66=Balanza_de_Comprobación3[[#This Row],[Columna7]],"S","N")</f>
        <v>S</v>
      </c>
      <c r="AA66" s="47" t="str">
        <f>IF(R66=Balanza_de_Comprobación3[[#This Row],[Columna8]],"S","N")</f>
        <v>S</v>
      </c>
      <c r="AB66" s="47" t="str">
        <f>IF(S66=Balanza_de_Comprobación3[[#This Row],[Columna9]],"S","N")</f>
        <v>S</v>
      </c>
    </row>
    <row r="67" spans="1:28" x14ac:dyDescent="0.25">
      <c r="A67" s="33" t="s">
        <v>5</v>
      </c>
      <c r="B67" s="53" t="s">
        <v>128</v>
      </c>
      <c r="C67" s="3" t="s">
        <v>129</v>
      </c>
      <c r="D67" s="28">
        <v>434031035.13</v>
      </c>
      <c r="E67" s="28">
        <v>0</v>
      </c>
      <c r="F67" s="28">
        <v>0</v>
      </c>
      <c r="G67" s="28">
        <v>0</v>
      </c>
      <c r="H67" s="28">
        <v>434031035.13</v>
      </c>
      <c r="I67" s="29">
        <v>0</v>
      </c>
      <c r="K67" s="42" t="s">
        <v>5</v>
      </c>
      <c r="L67" s="43" t="s">
        <v>128</v>
      </c>
      <c r="M67" s="44" t="s">
        <v>129</v>
      </c>
      <c r="N67" s="45">
        <v>434031035.13</v>
      </c>
      <c r="O67" s="45">
        <v>0</v>
      </c>
      <c r="P67" s="45">
        <v>0</v>
      </c>
      <c r="Q67" s="45">
        <v>0</v>
      </c>
      <c r="R67" s="45">
        <v>434031035.13</v>
      </c>
      <c r="S67" s="46">
        <v>0</v>
      </c>
      <c r="T67" s="47" t="str">
        <f>IF(K67=Balanza_de_Comprobación3[[#This Row],[Columna1]],"S","N")</f>
        <v>S</v>
      </c>
      <c r="U67" s="47" t="str">
        <f>IF(L67=Balanza_de_Comprobación3[[#This Row],[Columna2]],"S","N")</f>
        <v>S</v>
      </c>
      <c r="V67" s="47" t="str">
        <f>IF(M67=Balanza_de_Comprobación3[[#This Row],[Columna3]],"S","N")</f>
        <v>S</v>
      </c>
      <c r="W67" s="47" t="str">
        <f>IF(N67=Balanza_de_Comprobación3[[#This Row],[Columna4]],"S","N")</f>
        <v>S</v>
      </c>
      <c r="X67" s="47" t="str">
        <f>IF(O67=Balanza_de_Comprobación3[[#This Row],[Columna5]],"S","N")</f>
        <v>S</v>
      </c>
      <c r="Y67" s="47" t="str">
        <f>IF(P67=Balanza_de_Comprobación3[[#This Row],[Columna6]],"S","N")</f>
        <v>S</v>
      </c>
      <c r="Z67" s="47" t="str">
        <f>IF(Q67=Balanza_de_Comprobación3[[#This Row],[Columna7]],"S","N")</f>
        <v>S</v>
      </c>
      <c r="AA67" s="47" t="str">
        <f>IF(R67=Balanza_de_Comprobación3[[#This Row],[Columna8]],"S","N")</f>
        <v>S</v>
      </c>
      <c r="AB67" s="47" t="str">
        <f>IF(S67=Balanza_de_Comprobación3[[#This Row],[Columna9]],"S","N")</f>
        <v>S</v>
      </c>
    </row>
    <row r="68" spans="1:28" x14ac:dyDescent="0.25">
      <c r="A68" s="33" t="s">
        <v>5</v>
      </c>
      <c r="B68" s="53" t="s">
        <v>130</v>
      </c>
      <c r="C68" s="3" t="s">
        <v>131</v>
      </c>
      <c r="D68" s="28">
        <v>244475087.88</v>
      </c>
      <c r="E68" s="28">
        <v>0</v>
      </c>
      <c r="F68" s="28">
        <v>0</v>
      </c>
      <c r="G68" s="28">
        <v>0</v>
      </c>
      <c r="H68" s="28">
        <v>244475087.88</v>
      </c>
      <c r="I68" s="29">
        <v>0</v>
      </c>
      <c r="K68" s="42" t="s">
        <v>5</v>
      </c>
      <c r="L68" s="43" t="s">
        <v>130</v>
      </c>
      <c r="M68" s="44" t="s">
        <v>131</v>
      </c>
      <c r="N68" s="45">
        <v>244475087.88</v>
      </c>
      <c r="O68" s="45">
        <v>0</v>
      </c>
      <c r="P68" s="45">
        <v>0</v>
      </c>
      <c r="Q68" s="45">
        <v>0</v>
      </c>
      <c r="R68" s="45">
        <v>244475087.88</v>
      </c>
      <c r="S68" s="46">
        <v>0</v>
      </c>
      <c r="T68" s="47" t="str">
        <f>IF(K68=Balanza_de_Comprobación3[[#This Row],[Columna1]],"S","N")</f>
        <v>S</v>
      </c>
      <c r="U68" s="47" t="str">
        <f>IF(L68=Balanza_de_Comprobación3[[#This Row],[Columna2]],"S","N")</f>
        <v>S</v>
      </c>
      <c r="V68" s="47" t="str">
        <f>IF(M68=Balanza_de_Comprobación3[[#This Row],[Columna3]],"S","N")</f>
        <v>S</v>
      </c>
      <c r="W68" s="47" t="str">
        <f>IF(N68=Balanza_de_Comprobación3[[#This Row],[Columna4]],"S","N")</f>
        <v>S</v>
      </c>
      <c r="X68" s="47" t="str">
        <f>IF(O68=Balanza_de_Comprobación3[[#This Row],[Columna5]],"S","N")</f>
        <v>S</v>
      </c>
      <c r="Y68" s="47" t="str">
        <f>IF(P68=Balanza_de_Comprobación3[[#This Row],[Columna6]],"S","N")</f>
        <v>S</v>
      </c>
      <c r="Z68" s="47" t="str">
        <f>IF(Q68=Balanza_de_Comprobación3[[#This Row],[Columna7]],"S","N")</f>
        <v>S</v>
      </c>
      <c r="AA68" s="47" t="str">
        <f>IF(R68=Balanza_de_Comprobación3[[#This Row],[Columna8]],"S","N")</f>
        <v>S</v>
      </c>
      <c r="AB68" s="47" t="str">
        <f>IF(S68=Balanza_de_Comprobación3[[#This Row],[Columna9]],"S","N")</f>
        <v>S</v>
      </c>
    </row>
    <row r="69" spans="1:28" x14ac:dyDescent="0.25">
      <c r="A69" s="33" t="s">
        <v>5</v>
      </c>
      <c r="B69" s="53" t="s">
        <v>132</v>
      </c>
      <c r="C69" s="3" t="s">
        <v>133</v>
      </c>
      <c r="D69" s="28">
        <v>159605335.88999999</v>
      </c>
      <c r="E69" s="28">
        <v>0</v>
      </c>
      <c r="F69" s="28">
        <v>0</v>
      </c>
      <c r="G69" s="28">
        <v>0</v>
      </c>
      <c r="H69" s="28">
        <v>159605335.88999999</v>
      </c>
      <c r="I69" s="29">
        <v>0</v>
      </c>
      <c r="K69" s="42" t="s">
        <v>5</v>
      </c>
      <c r="L69" s="43" t="s">
        <v>132</v>
      </c>
      <c r="M69" s="44" t="s">
        <v>133</v>
      </c>
      <c r="N69" s="45">
        <v>159605335.88999999</v>
      </c>
      <c r="O69" s="45">
        <v>0</v>
      </c>
      <c r="P69" s="45">
        <v>0</v>
      </c>
      <c r="Q69" s="45">
        <v>0</v>
      </c>
      <c r="R69" s="45">
        <v>159605335.88999999</v>
      </c>
      <c r="S69" s="46">
        <v>0</v>
      </c>
      <c r="T69" s="47" t="str">
        <f>IF(K69=Balanza_de_Comprobación3[[#This Row],[Columna1]],"S","N")</f>
        <v>S</v>
      </c>
      <c r="U69" s="47" t="str">
        <f>IF(L69=Balanza_de_Comprobación3[[#This Row],[Columna2]],"S","N")</f>
        <v>S</v>
      </c>
      <c r="V69" s="47" t="str">
        <f>IF(M69=Balanza_de_Comprobación3[[#This Row],[Columna3]],"S","N")</f>
        <v>S</v>
      </c>
      <c r="W69" s="47" t="str">
        <f>IF(N69=Balanza_de_Comprobación3[[#This Row],[Columna4]],"S","N")</f>
        <v>S</v>
      </c>
      <c r="X69" s="47" t="str">
        <f>IF(O69=Balanza_de_Comprobación3[[#This Row],[Columna5]],"S","N")</f>
        <v>S</v>
      </c>
      <c r="Y69" s="47" t="str">
        <f>IF(P69=Balanza_de_Comprobación3[[#This Row],[Columna6]],"S","N")</f>
        <v>S</v>
      </c>
      <c r="Z69" s="47" t="str">
        <f>IF(Q69=Balanza_de_Comprobación3[[#This Row],[Columna7]],"S","N")</f>
        <v>S</v>
      </c>
      <c r="AA69" s="47" t="str">
        <f>IF(R69=Balanza_de_Comprobación3[[#This Row],[Columna8]],"S","N")</f>
        <v>S</v>
      </c>
      <c r="AB69" s="47" t="str">
        <f>IF(S69=Balanza_de_Comprobación3[[#This Row],[Columna9]],"S","N")</f>
        <v>S</v>
      </c>
    </row>
    <row r="70" spans="1:28" x14ac:dyDescent="0.25">
      <c r="A70" s="33" t="s">
        <v>5</v>
      </c>
      <c r="B70" s="53" t="s">
        <v>134</v>
      </c>
      <c r="C70" s="3" t="s">
        <v>135</v>
      </c>
      <c r="D70" s="28">
        <v>29950611.359999999</v>
      </c>
      <c r="E70" s="28">
        <v>0</v>
      </c>
      <c r="F70" s="28">
        <v>0</v>
      </c>
      <c r="G70" s="28">
        <v>0</v>
      </c>
      <c r="H70" s="28">
        <v>29950611.359999999</v>
      </c>
      <c r="I70" s="29">
        <v>0</v>
      </c>
      <c r="K70" s="42" t="s">
        <v>5</v>
      </c>
      <c r="L70" s="43" t="s">
        <v>134</v>
      </c>
      <c r="M70" s="44" t="s">
        <v>135</v>
      </c>
      <c r="N70" s="45">
        <v>29950611.359999999</v>
      </c>
      <c r="O70" s="45">
        <v>0</v>
      </c>
      <c r="P70" s="45">
        <v>0</v>
      </c>
      <c r="Q70" s="45">
        <v>0</v>
      </c>
      <c r="R70" s="45">
        <v>29950611.359999999</v>
      </c>
      <c r="S70" s="46">
        <v>0</v>
      </c>
      <c r="T70" s="47" t="str">
        <f>IF(K70=Balanza_de_Comprobación3[[#This Row],[Columna1]],"S","N")</f>
        <v>S</v>
      </c>
      <c r="U70" s="47" t="str">
        <f>IF(L70=Balanza_de_Comprobación3[[#This Row],[Columna2]],"S","N")</f>
        <v>S</v>
      </c>
      <c r="V70" s="47" t="str">
        <f>IF(M70=Balanza_de_Comprobación3[[#This Row],[Columna3]],"S","N")</f>
        <v>S</v>
      </c>
      <c r="W70" s="47" t="str">
        <f>IF(N70=Balanza_de_Comprobación3[[#This Row],[Columna4]],"S","N")</f>
        <v>S</v>
      </c>
      <c r="X70" s="47" t="str">
        <f>IF(O70=Balanza_de_Comprobación3[[#This Row],[Columna5]],"S","N")</f>
        <v>S</v>
      </c>
      <c r="Y70" s="47" t="str">
        <f>IF(P70=Balanza_de_Comprobación3[[#This Row],[Columna6]],"S","N")</f>
        <v>S</v>
      </c>
      <c r="Z70" s="47" t="str">
        <f>IF(Q70=Balanza_de_Comprobación3[[#This Row],[Columna7]],"S","N")</f>
        <v>S</v>
      </c>
      <c r="AA70" s="47" t="str">
        <f>IF(R70=Balanza_de_Comprobación3[[#This Row],[Columna8]],"S","N")</f>
        <v>S</v>
      </c>
      <c r="AB70" s="47" t="str">
        <f>IF(S70=Balanza_de_Comprobación3[[#This Row],[Columna9]],"S","N")</f>
        <v>S</v>
      </c>
    </row>
    <row r="71" spans="1:28" x14ac:dyDescent="0.25">
      <c r="A71" s="33" t="s">
        <v>5</v>
      </c>
      <c r="B71" s="53" t="s">
        <v>136</v>
      </c>
      <c r="C71" s="3" t="s">
        <v>137</v>
      </c>
      <c r="D71" s="28">
        <v>10928594.26</v>
      </c>
      <c r="E71" s="28">
        <v>0</v>
      </c>
      <c r="F71" s="28">
        <v>0</v>
      </c>
      <c r="G71" s="28">
        <v>0</v>
      </c>
      <c r="H71" s="28">
        <v>10928594.26</v>
      </c>
      <c r="I71" s="29">
        <v>0</v>
      </c>
      <c r="K71" s="42" t="s">
        <v>5</v>
      </c>
      <c r="L71" s="43" t="s">
        <v>136</v>
      </c>
      <c r="M71" s="44" t="s">
        <v>137</v>
      </c>
      <c r="N71" s="45">
        <v>10928594.26</v>
      </c>
      <c r="O71" s="45">
        <v>0</v>
      </c>
      <c r="P71" s="45">
        <v>0</v>
      </c>
      <c r="Q71" s="45">
        <v>0</v>
      </c>
      <c r="R71" s="45">
        <v>10928594.26</v>
      </c>
      <c r="S71" s="46">
        <v>0</v>
      </c>
      <c r="T71" s="47" t="str">
        <f>IF(K71=Balanza_de_Comprobación3[[#This Row],[Columna1]],"S","N")</f>
        <v>S</v>
      </c>
      <c r="U71" s="47" t="str">
        <f>IF(L71=Balanza_de_Comprobación3[[#This Row],[Columna2]],"S","N")</f>
        <v>S</v>
      </c>
      <c r="V71" s="47" t="str">
        <f>IF(M71=Balanza_de_Comprobación3[[#This Row],[Columna3]],"S","N")</f>
        <v>S</v>
      </c>
      <c r="W71" s="47" t="str">
        <f>IF(N71=Balanza_de_Comprobación3[[#This Row],[Columna4]],"S","N")</f>
        <v>S</v>
      </c>
      <c r="X71" s="47" t="str">
        <f>IF(O71=Balanza_de_Comprobación3[[#This Row],[Columna5]],"S","N")</f>
        <v>S</v>
      </c>
      <c r="Y71" s="47" t="str">
        <f>IF(P71=Balanza_de_Comprobación3[[#This Row],[Columna6]],"S","N")</f>
        <v>S</v>
      </c>
      <c r="Z71" s="47" t="str">
        <f>IF(Q71=Balanza_de_Comprobación3[[#This Row],[Columna7]],"S","N")</f>
        <v>S</v>
      </c>
      <c r="AA71" s="47" t="str">
        <f>IF(R71=Balanza_de_Comprobación3[[#This Row],[Columna8]],"S","N")</f>
        <v>S</v>
      </c>
      <c r="AB71" s="47" t="str">
        <f>IF(S71=Balanza_de_Comprobación3[[#This Row],[Columna9]],"S","N")</f>
        <v>S</v>
      </c>
    </row>
    <row r="72" spans="1:28" x14ac:dyDescent="0.25">
      <c r="A72" s="33" t="s">
        <v>5</v>
      </c>
      <c r="B72" s="53" t="s">
        <v>138</v>
      </c>
      <c r="C72" s="3" t="s">
        <v>139</v>
      </c>
      <c r="D72" s="28">
        <v>2791276.72</v>
      </c>
      <c r="E72" s="28">
        <v>0</v>
      </c>
      <c r="F72" s="28">
        <v>0</v>
      </c>
      <c r="G72" s="28">
        <v>0</v>
      </c>
      <c r="H72" s="28">
        <v>2791276.72</v>
      </c>
      <c r="I72" s="29">
        <v>0</v>
      </c>
      <c r="K72" s="42" t="s">
        <v>5</v>
      </c>
      <c r="L72" s="43" t="s">
        <v>138</v>
      </c>
      <c r="M72" s="44" t="s">
        <v>139</v>
      </c>
      <c r="N72" s="45">
        <v>2791276.72</v>
      </c>
      <c r="O72" s="45">
        <v>0</v>
      </c>
      <c r="P72" s="45">
        <v>0</v>
      </c>
      <c r="Q72" s="45">
        <v>0</v>
      </c>
      <c r="R72" s="45">
        <v>2791276.72</v>
      </c>
      <c r="S72" s="46">
        <v>0</v>
      </c>
      <c r="T72" s="47" t="str">
        <f>IF(K72=Balanza_de_Comprobación3[[#This Row],[Columna1]],"S","N")</f>
        <v>S</v>
      </c>
      <c r="U72" s="47" t="str">
        <f>IF(L72=Balanza_de_Comprobación3[[#This Row],[Columna2]],"S","N")</f>
        <v>S</v>
      </c>
      <c r="V72" s="47" t="str">
        <f>IF(M72=Balanza_de_Comprobación3[[#This Row],[Columna3]],"S","N")</f>
        <v>S</v>
      </c>
      <c r="W72" s="47" t="str">
        <f>IF(N72=Balanza_de_Comprobación3[[#This Row],[Columna4]],"S","N")</f>
        <v>S</v>
      </c>
      <c r="X72" s="47" t="str">
        <f>IF(O72=Balanza_de_Comprobación3[[#This Row],[Columna5]],"S","N")</f>
        <v>S</v>
      </c>
      <c r="Y72" s="47" t="str">
        <f>IF(P72=Balanza_de_Comprobación3[[#This Row],[Columna6]],"S","N")</f>
        <v>S</v>
      </c>
      <c r="Z72" s="47" t="str">
        <f>IF(Q72=Balanza_de_Comprobación3[[#This Row],[Columna7]],"S","N")</f>
        <v>S</v>
      </c>
      <c r="AA72" s="47" t="str">
        <f>IF(R72=Balanza_de_Comprobación3[[#This Row],[Columna8]],"S","N")</f>
        <v>S</v>
      </c>
      <c r="AB72" s="47" t="str">
        <f>IF(S72=Balanza_de_Comprobación3[[#This Row],[Columna9]],"S","N")</f>
        <v>S</v>
      </c>
    </row>
    <row r="73" spans="1:28" x14ac:dyDescent="0.25">
      <c r="A73" s="33" t="s">
        <v>5</v>
      </c>
      <c r="B73" s="53" t="s">
        <v>140</v>
      </c>
      <c r="C73" s="3" t="s">
        <v>141</v>
      </c>
      <c r="D73" s="28">
        <v>121531.75</v>
      </c>
      <c r="E73" s="28">
        <v>0</v>
      </c>
      <c r="F73" s="28">
        <v>0</v>
      </c>
      <c r="G73" s="28">
        <v>0</v>
      </c>
      <c r="H73" s="28">
        <v>121531.75</v>
      </c>
      <c r="I73" s="29">
        <v>0</v>
      </c>
      <c r="K73" s="42" t="s">
        <v>5</v>
      </c>
      <c r="L73" s="43" t="s">
        <v>140</v>
      </c>
      <c r="M73" s="44" t="s">
        <v>141</v>
      </c>
      <c r="N73" s="45">
        <v>121531.75</v>
      </c>
      <c r="O73" s="45">
        <v>0</v>
      </c>
      <c r="P73" s="45">
        <v>0</v>
      </c>
      <c r="Q73" s="45">
        <v>0</v>
      </c>
      <c r="R73" s="45">
        <v>121531.75</v>
      </c>
      <c r="S73" s="46">
        <v>0</v>
      </c>
      <c r="T73" s="47" t="str">
        <f>IF(K73=Balanza_de_Comprobación3[[#This Row],[Columna1]],"S","N")</f>
        <v>S</v>
      </c>
      <c r="U73" s="47" t="str">
        <f>IF(L73=Balanza_de_Comprobación3[[#This Row],[Columna2]],"S","N")</f>
        <v>S</v>
      </c>
      <c r="V73" s="47" t="str">
        <f>IF(M73=Balanza_de_Comprobación3[[#This Row],[Columna3]],"S","N")</f>
        <v>S</v>
      </c>
      <c r="W73" s="47" t="str">
        <f>IF(N73=Balanza_de_Comprobación3[[#This Row],[Columna4]],"S","N")</f>
        <v>S</v>
      </c>
      <c r="X73" s="47" t="str">
        <f>IF(O73=Balanza_de_Comprobación3[[#This Row],[Columna5]],"S","N")</f>
        <v>S</v>
      </c>
      <c r="Y73" s="47" t="str">
        <f>IF(P73=Balanza_de_Comprobación3[[#This Row],[Columna6]],"S","N")</f>
        <v>S</v>
      </c>
      <c r="Z73" s="47" t="str">
        <f>IF(Q73=Balanza_de_Comprobación3[[#This Row],[Columna7]],"S","N")</f>
        <v>S</v>
      </c>
      <c r="AA73" s="47" t="str">
        <f>IF(R73=Balanza_de_Comprobación3[[#This Row],[Columna8]],"S","N")</f>
        <v>S</v>
      </c>
      <c r="AB73" s="47" t="str">
        <f>IF(S73=Balanza_de_Comprobación3[[#This Row],[Columna9]],"S","N")</f>
        <v>S</v>
      </c>
    </row>
    <row r="74" spans="1:28" x14ac:dyDescent="0.25">
      <c r="A74" s="33" t="s">
        <v>5</v>
      </c>
      <c r="B74" s="53" t="s">
        <v>142</v>
      </c>
      <c r="C74" s="3" t="s">
        <v>143</v>
      </c>
      <c r="D74" s="28">
        <v>4749218.05</v>
      </c>
      <c r="E74" s="28">
        <v>0</v>
      </c>
      <c r="F74" s="28">
        <v>0</v>
      </c>
      <c r="G74" s="28">
        <v>0</v>
      </c>
      <c r="H74" s="28">
        <v>4749218.05</v>
      </c>
      <c r="I74" s="29">
        <v>0</v>
      </c>
      <c r="K74" s="42" t="s">
        <v>5</v>
      </c>
      <c r="L74" s="43" t="s">
        <v>142</v>
      </c>
      <c r="M74" s="44" t="s">
        <v>143</v>
      </c>
      <c r="N74" s="45">
        <v>4749218.05</v>
      </c>
      <c r="O74" s="45">
        <v>0</v>
      </c>
      <c r="P74" s="45">
        <v>0</v>
      </c>
      <c r="Q74" s="45">
        <v>0</v>
      </c>
      <c r="R74" s="45">
        <v>4749218.05</v>
      </c>
      <c r="S74" s="46">
        <v>0</v>
      </c>
      <c r="T74" s="47" t="str">
        <f>IF(K74=Balanza_de_Comprobación3[[#This Row],[Columna1]],"S","N")</f>
        <v>S</v>
      </c>
      <c r="U74" s="47" t="str">
        <f>IF(L74=Balanza_de_Comprobación3[[#This Row],[Columna2]],"S","N")</f>
        <v>S</v>
      </c>
      <c r="V74" s="47" t="str">
        <f>IF(M74=Balanza_de_Comprobación3[[#This Row],[Columna3]],"S","N")</f>
        <v>S</v>
      </c>
      <c r="W74" s="47" t="str">
        <f>IF(N74=Balanza_de_Comprobación3[[#This Row],[Columna4]],"S","N")</f>
        <v>S</v>
      </c>
      <c r="X74" s="47" t="str">
        <f>IF(O74=Balanza_de_Comprobación3[[#This Row],[Columna5]],"S","N")</f>
        <v>S</v>
      </c>
      <c r="Y74" s="47" t="str">
        <f>IF(P74=Balanza_de_Comprobación3[[#This Row],[Columna6]],"S","N")</f>
        <v>S</v>
      </c>
      <c r="Z74" s="47" t="str">
        <f>IF(Q74=Balanza_de_Comprobación3[[#This Row],[Columna7]],"S","N")</f>
        <v>S</v>
      </c>
      <c r="AA74" s="47" t="str">
        <f>IF(R74=Balanza_de_Comprobación3[[#This Row],[Columna8]],"S","N")</f>
        <v>S</v>
      </c>
      <c r="AB74" s="47" t="str">
        <f>IF(S74=Balanza_de_Comprobación3[[#This Row],[Columna9]],"S","N")</f>
        <v>S</v>
      </c>
    </row>
    <row r="75" spans="1:28" x14ac:dyDescent="0.25">
      <c r="A75" s="33" t="s">
        <v>5</v>
      </c>
      <c r="B75" s="53" t="s">
        <v>144</v>
      </c>
      <c r="C75" s="3" t="s">
        <v>145</v>
      </c>
      <c r="D75" s="28">
        <v>3266567.74</v>
      </c>
      <c r="E75" s="28">
        <v>0</v>
      </c>
      <c r="F75" s="28">
        <v>0</v>
      </c>
      <c r="G75" s="28">
        <v>0</v>
      </c>
      <c r="H75" s="28">
        <v>3266567.74</v>
      </c>
      <c r="I75" s="29">
        <v>0</v>
      </c>
      <c r="K75" s="42" t="s">
        <v>5</v>
      </c>
      <c r="L75" s="43" t="s">
        <v>144</v>
      </c>
      <c r="M75" s="44" t="s">
        <v>145</v>
      </c>
      <c r="N75" s="45">
        <v>3266567.74</v>
      </c>
      <c r="O75" s="45">
        <v>0</v>
      </c>
      <c r="P75" s="45">
        <v>0</v>
      </c>
      <c r="Q75" s="45">
        <v>0</v>
      </c>
      <c r="R75" s="45">
        <v>3266567.74</v>
      </c>
      <c r="S75" s="46">
        <v>0</v>
      </c>
      <c r="T75" s="47" t="str">
        <f>IF(K75=Balanza_de_Comprobación3[[#This Row],[Columna1]],"S","N")</f>
        <v>S</v>
      </c>
      <c r="U75" s="47" t="str">
        <f>IF(L75=Balanza_de_Comprobación3[[#This Row],[Columna2]],"S","N")</f>
        <v>S</v>
      </c>
      <c r="V75" s="47" t="str">
        <f>IF(M75=Balanza_de_Comprobación3[[#This Row],[Columna3]],"S","N")</f>
        <v>S</v>
      </c>
      <c r="W75" s="47" t="str">
        <f>IF(N75=Balanza_de_Comprobación3[[#This Row],[Columna4]],"S","N")</f>
        <v>S</v>
      </c>
      <c r="X75" s="47" t="str">
        <f>IF(O75=Balanza_de_Comprobación3[[#This Row],[Columna5]],"S","N")</f>
        <v>S</v>
      </c>
      <c r="Y75" s="47" t="str">
        <f>IF(P75=Balanza_de_Comprobación3[[#This Row],[Columna6]],"S","N")</f>
        <v>S</v>
      </c>
      <c r="Z75" s="47" t="str">
        <f>IF(Q75=Balanza_de_Comprobación3[[#This Row],[Columna7]],"S","N")</f>
        <v>S</v>
      </c>
      <c r="AA75" s="47" t="str">
        <f>IF(R75=Balanza_de_Comprobación3[[#This Row],[Columna8]],"S","N")</f>
        <v>S</v>
      </c>
      <c r="AB75" s="47" t="str">
        <f>IF(S75=Balanza_de_Comprobación3[[#This Row],[Columna9]],"S","N")</f>
        <v>S</v>
      </c>
    </row>
    <row r="76" spans="1:28" x14ac:dyDescent="0.25">
      <c r="A76" s="33" t="s">
        <v>5</v>
      </c>
      <c r="B76" s="53" t="s">
        <v>146</v>
      </c>
      <c r="C76" s="3" t="s">
        <v>147</v>
      </c>
      <c r="D76" s="28">
        <v>2616077965.3299999</v>
      </c>
      <c r="E76" s="28">
        <v>0</v>
      </c>
      <c r="F76" s="28">
        <v>0</v>
      </c>
      <c r="G76" s="28">
        <v>0</v>
      </c>
      <c r="H76" s="28">
        <v>2616077965.3299999</v>
      </c>
      <c r="I76" s="29">
        <v>0</v>
      </c>
      <c r="K76" s="42" t="s">
        <v>5</v>
      </c>
      <c r="L76" s="43" t="s">
        <v>146</v>
      </c>
      <c r="M76" s="44" t="s">
        <v>147</v>
      </c>
      <c r="N76" s="45">
        <v>2616077965.3299999</v>
      </c>
      <c r="O76" s="45">
        <v>0</v>
      </c>
      <c r="P76" s="45">
        <v>0</v>
      </c>
      <c r="Q76" s="45">
        <v>0</v>
      </c>
      <c r="R76" s="45">
        <v>2616077965.3299999</v>
      </c>
      <c r="S76" s="46">
        <v>0</v>
      </c>
      <c r="T76" s="47" t="str">
        <f>IF(K76=Balanza_de_Comprobación3[[#This Row],[Columna1]],"S","N")</f>
        <v>S</v>
      </c>
      <c r="U76" s="47" t="str">
        <f>IF(L76=Balanza_de_Comprobación3[[#This Row],[Columna2]],"S","N")</f>
        <v>S</v>
      </c>
      <c r="V76" s="47" t="str">
        <f>IF(M76=Balanza_de_Comprobación3[[#This Row],[Columna3]],"S","N")</f>
        <v>S</v>
      </c>
      <c r="W76" s="47" t="str">
        <f>IF(N76=Balanza_de_Comprobación3[[#This Row],[Columna4]],"S","N")</f>
        <v>S</v>
      </c>
      <c r="X76" s="47" t="str">
        <f>IF(O76=Balanza_de_Comprobación3[[#This Row],[Columna5]],"S","N")</f>
        <v>S</v>
      </c>
      <c r="Y76" s="47" t="str">
        <f>IF(P76=Balanza_de_Comprobación3[[#This Row],[Columna6]],"S","N")</f>
        <v>S</v>
      </c>
      <c r="Z76" s="47" t="str">
        <f>IF(Q76=Balanza_de_Comprobación3[[#This Row],[Columna7]],"S","N")</f>
        <v>S</v>
      </c>
      <c r="AA76" s="47" t="str">
        <f>IF(R76=Balanza_de_Comprobación3[[#This Row],[Columna8]],"S","N")</f>
        <v>S</v>
      </c>
      <c r="AB76" s="47" t="str">
        <f>IF(S76=Balanza_de_Comprobación3[[#This Row],[Columna9]],"S","N")</f>
        <v>S</v>
      </c>
    </row>
    <row r="77" spans="1:28" x14ac:dyDescent="0.25">
      <c r="A77" s="33" t="s">
        <v>5</v>
      </c>
      <c r="B77" s="53" t="s">
        <v>148</v>
      </c>
      <c r="C77" s="3" t="s">
        <v>149</v>
      </c>
      <c r="D77" s="28">
        <v>2428092934.3899999</v>
      </c>
      <c r="E77" s="28">
        <v>0</v>
      </c>
      <c r="F77" s="28">
        <v>0</v>
      </c>
      <c r="G77" s="28">
        <v>0</v>
      </c>
      <c r="H77" s="28">
        <v>2428092934.3899999</v>
      </c>
      <c r="I77" s="29">
        <v>0</v>
      </c>
      <c r="K77" s="42" t="s">
        <v>5</v>
      </c>
      <c r="L77" s="43" t="s">
        <v>148</v>
      </c>
      <c r="M77" s="44" t="s">
        <v>149</v>
      </c>
      <c r="N77" s="45">
        <v>2428092934.3899999</v>
      </c>
      <c r="O77" s="45">
        <v>0</v>
      </c>
      <c r="P77" s="45">
        <v>0</v>
      </c>
      <c r="Q77" s="45">
        <v>0</v>
      </c>
      <c r="R77" s="45">
        <v>2428092934.3899999</v>
      </c>
      <c r="S77" s="46">
        <v>0</v>
      </c>
      <c r="T77" s="47" t="str">
        <f>IF(K77=Balanza_de_Comprobación3[[#This Row],[Columna1]],"S","N")</f>
        <v>S</v>
      </c>
      <c r="U77" s="47" t="str">
        <f>IF(L77=Balanza_de_Comprobación3[[#This Row],[Columna2]],"S","N")</f>
        <v>S</v>
      </c>
      <c r="V77" s="47" t="str">
        <f>IF(M77=Balanza_de_Comprobación3[[#This Row],[Columna3]],"S","N")</f>
        <v>S</v>
      </c>
      <c r="W77" s="47" t="str">
        <f>IF(N77=Balanza_de_Comprobación3[[#This Row],[Columna4]],"S","N")</f>
        <v>S</v>
      </c>
      <c r="X77" s="47" t="str">
        <f>IF(O77=Balanza_de_Comprobación3[[#This Row],[Columna5]],"S","N")</f>
        <v>S</v>
      </c>
      <c r="Y77" s="47" t="str">
        <f>IF(P77=Balanza_de_Comprobación3[[#This Row],[Columna6]],"S","N")</f>
        <v>S</v>
      </c>
      <c r="Z77" s="47" t="str">
        <f>IF(Q77=Balanza_de_Comprobación3[[#This Row],[Columna7]],"S","N")</f>
        <v>S</v>
      </c>
      <c r="AA77" s="47" t="str">
        <f>IF(R77=Balanza_de_Comprobación3[[#This Row],[Columna8]],"S","N")</f>
        <v>S</v>
      </c>
      <c r="AB77" s="47" t="str">
        <f>IF(S77=Balanza_de_Comprobación3[[#This Row],[Columna9]],"S","N")</f>
        <v>S</v>
      </c>
    </row>
    <row r="78" spans="1:28" x14ac:dyDescent="0.25">
      <c r="A78" s="33" t="s">
        <v>5</v>
      </c>
      <c r="B78" s="53" t="s">
        <v>150</v>
      </c>
      <c r="C78" s="3" t="s">
        <v>151</v>
      </c>
      <c r="D78" s="28">
        <v>187985030.94</v>
      </c>
      <c r="E78" s="28">
        <v>0</v>
      </c>
      <c r="F78" s="28">
        <v>0</v>
      </c>
      <c r="G78" s="28">
        <v>0</v>
      </c>
      <c r="H78" s="28">
        <v>187985030.94</v>
      </c>
      <c r="I78" s="29">
        <v>0</v>
      </c>
      <c r="K78" s="42" t="s">
        <v>5</v>
      </c>
      <c r="L78" s="43" t="s">
        <v>150</v>
      </c>
      <c r="M78" s="44" t="s">
        <v>151</v>
      </c>
      <c r="N78" s="45">
        <v>187985030.94</v>
      </c>
      <c r="O78" s="45">
        <v>0</v>
      </c>
      <c r="P78" s="45">
        <v>0</v>
      </c>
      <c r="Q78" s="45">
        <v>0</v>
      </c>
      <c r="R78" s="45">
        <v>187985030.94</v>
      </c>
      <c r="S78" s="46">
        <v>0</v>
      </c>
      <c r="T78" s="47" t="str">
        <f>IF(K78=Balanza_de_Comprobación3[[#This Row],[Columna1]],"S","N")</f>
        <v>S</v>
      </c>
      <c r="U78" s="47" t="str">
        <f>IF(L78=Balanza_de_Comprobación3[[#This Row],[Columna2]],"S","N")</f>
        <v>S</v>
      </c>
      <c r="V78" s="47" t="str">
        <f>IF(M78=Balanza_de_Comprobación3[[#This Row],[Columna3]],"S","N")</f>
        <v>S</v>
      </c>
      <c r="W78" s="47" t="str">
        <f>IF(N78=Balanza_de_Comprobación3[[#This Row],[Columna4]],"S","N")</f>
        <v>S</v>
      </c>
      <c r="X78" s="47" t="str">
        <f>IF(O78=Balanza_de_Comprobación3[[#This Row],[Columna5]],"S","N")</f>
        <v>S</v>
      </c>
      <c r="Y78" s="47" t="str">
        <f>IF(P78=Balanza_de_Comprobación3[[#This Row],[Columna6]],"S","N")</f>
        <v>S</v>
      </c>
      <c r="Z78" s="47" t="str">
        <f>IF(Q78=Balanza_de_Comprobación3[[#This Row],[Columna7]],"S","N")</f>
        <v>S</v>
      </c>
      <c r="AA78" s="47" t="str">
        <f>IF(R78=Balanza_de_Comprobación3[[#This Row],[Columna8]],"S","N")</f>
        <v>S</v>
      </c>
      <c r="AB78" s="47" t="str">
        <f>IF(S78=Balanza_de_Comprobación3[[#This Row],[Columna9]],"S","N")</f>
        <v>S</v>
      </c>
    </row>
    <row r="79" spans="1:28" x14ac:dyDescent="0.25">
      <c r="A79" s="33" t="s">
        <v>5</v>
      </c>
      <c r="B79" s="53" t="s">
        <v>152</v>
      </c>
      <c r="C79" s="3" t="s">
        <v>153</v>
      </c>
      <c r="D79" s="28">
        <v>458711590.89999998</v>
      </c>
      <c r="E79" s="28">
        <v>0</v>
      </c>
      <c r="F79" s="28">
        <v>0</v>
      </c>
      <c r="G79" s="28">
        <v>0</v>
      </c>
      <c r="H79" s="28">
        <v>458711590.89999998</v>
      </c>
      <c r="I79" s="29">
        <v>0</v>
      </c>
      <c r="K79" s="42" t="s">
        <v>5</v>
      </c>
      <c r="L79" s="43" t="s">
        <v>152</v>
      </c>
      <c r="M79" s="44" t="s">
        <v>153</v>
      </c>
      <c r="N79" s="45">
        <v>458711590.89999998</v>
      </c>
      <c r="O79" s="45">
        <v>0</v>
      </c>
      <c r="P79" s="45">
        <v>0</v>
      </c>
      <c r="Q79" s="45">
        <v>0</v>
      </c>
      <c r="R79" s="45">
        <v>458711590.89999998</v>
      </c>
      <c r="S79" s="46">
        <v>0</v>
      </c>
      <c r="T79" s="47" t="str">
        <f>IF(K79=Balanza_de_Comprobación3[[#This Row],[Columna1]],"S","N")</f>
        <v>S</v>
      </c>
      <c r="U79" s="47" t="str">
        <f>IF(L79=Balanza_de_Comprobación3[[#This Row],[Columna2]],"S","N")</f>
        <v>S</v>
      </c>
      <c r="V79" s="47" t="str">
        <f>IF(M79=Balanza_de_Comprobación3[[#This Row],[Columna3]],"S","N")</f>
        <v>S</v>
      </c>
      <c r="W79" s="47" t="str">
        <f>IF(N79=Balanza_de_Comprobación3[[#This Row],[Columna4]],"S","N")</f>
        <v>S</v>
      </c>
      <c r="X79" s="47" t="str">
        <f>IF(O79=Balanza_de_Comprobación3[[#This Row],[Columna5]],"S","N")</f>
        <v>S</v>
      </c>
      <c r="Y79" s="47" t="str">
        <f>IF(P79=Balanza_de_Comprobación3[[#This Row],[Columna6]],"S","N")</f>
        <v>S</v>
      </c>
      <c r="Z79" s="47" t="str">
        <f>IF(Q79=Balanza_de_Comprobación3[[#This Row],[Columna7]],"S","N")</f>
        <v>S</v>
      </c>
      <c r="AA79" s="47" t="str">
        <f>IF(R79=Balanza_de_Comprobación3[[#This Row],[Columna8]],"S","N")</f>
        <v>S</v>
      </c>
      <c r="AB79" s="47" t="str">
        <f>IF(S79=Balanza_de_Comprobación3[[#This Row],[Columna9]],"S","N")</f>
        <v>S</v>
      </c>
    </row>
    <row r="80" spans="1:28" x14ac:dyDescent="0.25">
      <c r="A80" s="33" t="s">
        <v>5</v>
      </c>
      <c r="B80" s="53" t="s">
        <v>154</v>
      </c>
      <c r="C80" s="3" t="s">
        <v>155</v>
      </c>
      <c r="D80" s="28">
        <v>369241990.91000003</v>
      </c>
      <c r="E80" s="28">
        <v>0</v>
      </c>
      <c r="F80" s="28">
        <v>0</v>
      </c>
      <c r="G80" s="28">
        <v>0</v>
      </c>
      <c r="H80" s="28">
        <v>369241990.91000003</v>
      </c>
      <c r="I80" s="29">
        <v>0</v>
      </c>
      <c r="K80" s="42" t="s">
        <v>5</v>
      </c>
      <c r="L80" s="43" t="s">
        <v>154</v>
      </c>
      <c r="M80" s="44" t="s">
        <v>155</v>
      </c>
      <c r="N80" s="45">
        <v>369241990.91000003</v>
      </c>
      <c r="O80" s="45">
        <v>0</v>
      </c>
      <c r="P80" s="45">
        <v>0</v>
      </c>
      <c r="Q80" s="45">
        <v>0</v>
      </c>
      <c r="R80" s="45">
        <v>369241990.91000003</v>
      </c>
      <c r="S80" s="46">
        <v>0</v>
      </c>
      <c r="T80" s="47" t="str">
        <f>IF(K80=Balanza_de_Comprobación3[[#This Row],[Columna1]],"S","N")</f>
        <v>S</v>
      </c>
      <c r="U80" s="47" t="str">
        <f>IF(L80=Balanza_de_Comprobación3[[#This Row],[Columna2]],"S","N")</f>
        <v>S</v>
      </c>
      <c r="V80" s="47" t="str">
        <f>IF(M80=Balanza_de_Comprobación3[[#This Row],[Columna3]],"S","N")</f>
        <v>S</v>
      </c>
      <c r="W80" s="47" t="str">
        <f>IF(N80=Balanza_de_Comprobación3[[#This Row],[Columna4]],"S","N")</f>
        <v>S</v>
      </c>
      <c r="X80" s="47" t="str">
        <f>IF(O80=Balanza_de_Comprobación3[[#This Row],[Columna5]],"S","N")</f>
        <v>S</v>
      </c>
      <c r="Y80" s="47" t="str">
        <f>IF(P80=Balanza_de_Comprobación3[[#This Row],[Columna6]],"S","N")</f>
        <v>S</v>
      </c>
      <c r="Z80" s="47" t="str">
        <f>IF(Q80=Balanza_de_Comprobación3[[#This Row],[Columna7]],"S","N")</f>
        <v>S</v>
      </c>
      <c r="AA80" s="47" t="str">
        <f>IF(R80=Balanza_de_Comprobación3[[#This Row],[Columna8]],"S","N")</f>
        <v>S</v>
      </c>
      <c r="AB80" s="47" t="str">
        <f>IF(S80=Balanza_de_Comprobación3[[#This Row],[Columna9]],"S","N")</f>
        <v>S</v>
      </c>
    </row>
    <row r="81" spans="1:28" x14ac:dyDescent="0.25">
      <c r="A81" s="33" t="s">
        <v>5</v>
      </c>
      <c r="B81" s="53" t="s">
        <v>156</v>
      </c>
      <c r="C81" s="3" t="s">
        <v>157</v>
      </c>
      <c r="D81" s="28">
        <v>189599.99</v>
      </c>
      <c r="E81" s="28">
        <v>0</v>
      </c>
      <c r="F81" s="28">
        <v>0</v>
      </c>
      <c r="G81" s="28">
        <v>0</v>
      </c>
      <c r="H81" s="28">
        <v>189599.99</v>
      </c>
      <c r="I81" s="29">
        <v>0</v>
      </c>
      <c r="K81" s="42" t="s">
        <v>5</v>
      </c>
      <c r="L81" s="43" t="s">
        <v>156</v>
      </c>
      <c r="M81" s="44" t="s">
        <v>157</v>
      </c>
      <c r="N81" s="45">
        <v>189599.99</v>
      </c>
      <c r="O81" s="45">
        <v>0</v>
      </c>
      <c r="P81" s="45">
        <v>0</v>
      </c>
      <c r="Q81" s="45">
        <v>0</v>
      </c>
      <c r="R81" s="45">
        <v>189599.99</v>
      </c>
      <c r="S81" s="46">
        <v>0</v>
      </c>
      <c r="T81" s="47" t="str">
        <f>IF(K81=Balanza_de_Comprobación3[[#This Row],[Columna1]],"S","N")</f>
        <v>S</v>
      </c>
      <c r="U81" s="47" t="str">
        <f>IF(L81=Balanza_de_Comprobación3[[#This Row],[Columna2]],"S","N")</f>
        <v>S</v>
      </c>
      <c r="V81" s="47" t="str">
        <f>IF(M81=Balanza_de_Comprobación3[[#This Row],[Columna3]],"S","N")</f>
        <v>S</v>
      </c>
      <c r="W81" s="47" t="str">
        <f>IF(N81=Balanza_de_Comprobación3[[#This Row],[Columna4]],"S","N")</f>
        <v>S</v>
      </c>
      <c r="X81" s="47" t="str">
        <f>IF(O81=Balanza_de_Comprobación3[[#This Row],[Columna5]],"S","N")</f>
        <v>S</v>
      </c>
      <c r="Y81" s="47" t="str">
        <f>IF(P81=Balanza_de_Comprobación3[[#This Row],[Columna6]],"S","N")</f>
        <v>S</v>
      </c>
      <c r="Z81" s="47" t="str">
        <f>IF(Q81=Balanza_de_Comprobación3[[#This Row],[Columna7]],"S","N")</f>
        <v>S</v>
      </c>
      <c r="AA81" s="47" t="str">
        <f>IF(R81=Balanza_de_Comprobación3[[#This Row],[Columna8]],"S","N")</f>
        <v>S</v>
      </c>
      <c r="AB81" s="47" t="str">
        <f>IF(S81=Balanza_de_Comprobación3[[#This Row],[Columna9]],"S","N")</f>
        <v>S</v>
      </c>
    </row>
    <row r="82" spans="1:28" x14ac:dyDescent="0.25">
      <c r="A82" s="33" t="s">
        <v>5</v>
      </c>
      <c r="B82" s="53" t="s">
        <v>158</v>
      </c>
      <c r="C82" s="3" t="s">
        <v>159</v>
      </c>
      <c r="D82" s="28">
        <v>89280000</v>
      </c>
      <c r="E82" s="28">
        <v>0</v>
      </c>
      <c r="F82" s="28">
        <v>0</v>
      </c>
      <c r="G82" s="28">
        <v>0</v>
      </c>
      <c r="H82" s="28">
        <v>89280000</v>
      </c>
      <c r="I82" s="29">
        <v>0</v>
      </c>
      <c r="K82" s="42" t="s">
        <v>5</v>
      </c>
      <c r="L82" s="43" t="s">
        <v>158</v>
      </c>
      <c r="M82" s="44" t="s">
        <v>159</v>
      </c>
      <c r="N82" s="45">
        <v>89280000</v>
      </c>
      <c r="O82" s="45">
        <v>0</v>
      </c>
      <c r="P82" s="45">
        <v>0</v>
      </c>
      <c r="Q82" s="45">
        <v>0</v>
      </c>
      <c r="R82" s="45">
        <v>89280000</v>
      </c>
      <c r="S82" s="46">
        <v>0</v>
      </c>
      <c r="T82" s="47" t="str">
        <f>IF(K82=Balanza_de_Comprobación3[[#This Row],[Columna1]],"S","N")</f>
        <v>S</v>
      </c>
      <c r="U82" s="47" t="str">
        <f>IF(L82=Balanza_de_Comprobación3[[#This Row],[Columna2]],"S","N")</f>
        <v>S</v>
      </c>
      <c r="V82" s="47" t="str">
        <f>IF(M82=Balanza_de_Comprobación3[[#This Row],[Columna3]],"S","N")</f>
        <v>S</v>
      </c>
      <c r="W82" s="47" t="str">
        <f>IF(N82=Balanza_de_Comprobación3[[#This Row],[Columna4]],"S","N")</f>
        <v>S</v>
      </c>
      <c r="X82" s="47" t="str">
        <f>IF(O82=Balanza_de_Comprobación3[[#This Row],[Columna5]],"S","N")</f>
        <v>S</v>
      </c>
      <c r="Y82" s="47" t="str">
        <f>IF(P82=Balanza_de_Comprobación3[[#This Row],[Columna6]],"S","N")</f>
        <v>S</v>
      </c>
      <c r="Z82" s="47" t="str">
        <f>IF(Q82=Balanza_de_Comprobación3[[#This Row],[Columna7]],"S","N")</f>
        <v>S</v>
      </c>
      <c r="AA82" s="47" t="str">
        <f>IF(R82=Balanza_de_Comprobación3[[#This Row],[Columna8]],"S","N")</f>
        <v>S</v>
      </c>
      <c r="AB82" s="47" t="str">
        <f>IF(S82=Balanza_de_Comprobación3[[#This Row],[Columna9]],"S","N")</f>
        <v>S</v>
      </c>
    </row>
    <row r="83" spans="1:28" x14ac:dyDescent="0.25">
      <c r="A83" s="33" t="s">
        <v>5</v>
      </c>
      <c r="B83" s="53" t="s">
        <v>160</v>
      </c>
      <c r="C83" s="3" t="s">
        <v>161</v>
      </c>
      <c r="D83" s="28">
        <v>85605.16</v>
      </c>
      <c r="E83" s="28">
        <v>0</v>
      </c>
      <c r="F83" s="28">
        <v>0</v>
      </c>
      <c r="G83" s="28">
        <v>0</v>
      </c>
      <c r="H83" s="28">
        <v>85605.16</v>
      </c>
      <c r="I83" s="29">
        <v>0</v>
      </c>
      <c r="K83" s="42" t="s">
        <v>5</v>
      </c>
      <c r="L83" s="43" t="s">
        <v>160</v>
      </c>
      <c r="M83" s="44" t="s">
        <v>161</v>
      </c>
      <c r="N83" s="45">
        <v>85605.16</v>
      </c>
      <c r="O83" s="45">
        <v>0</v>
      </c>
      <c r="P83" s="45">
        <v>0</v>
      </c>
      <c r="Q83" s="45">
        <v>0</v>
      </c>
      <c r="R83" s="45">
        <v>85605.16</v>
      </c>
      <c r="S83" s="46">
        <v>0</v>
      </c>
      <c r="T83" s="47" t="str">
        <f>IF(K83=Balanza_de_Comprobación3[[#This Row],[Columna1]],"S","N")</f>
        <v>S</v>
      </c>
      <c r="U83" s="47" t="str">
        <f>IF(L83=Balanza_de_Comprobación3[[#This Row],[Columna2]],"S","N")</f>
        <v>S</v>
      </c>
      <c r="V83" s="47" t="str">
        <f>IF(M83=Balanza_de_Comprobación3[[#This Row],[Columna3]],"S","N")</f>
        <v>S</v>
      </c>
      <c r="W83" s="47" t="str">
        <f>IF(N83=Balanza_de_Comprobación3[[#This Row],[Columna4]],"S","N")</f>
        <v>S</v>
      </c>
      <c r="X83" s="47" t="str">
        <f>IF(O83=Balanza_de_Comprobación3[[#This Row],[Columna5]],"S","N")</f>
        <v>S</v>
      </c>
      <c r="Y83" s="47" t="str">
        <f>IF(P83=Balanza_de_Comprobación3[[#This Row],[Columna6]],"S","N")</f>
        <v>S</v>
      </c>
      <c r="Z83" s="47" t="str">
        <f>IF(Q83=Balanza_de_Comprobación3[[#This Row],[Columna7]],"S","N")</f>
        <v>S</v>
      </c>
      <c r="AA83" s="47" t="str">
        <f>IF(R83=Balanza_de_Comprobación3[[#This Row],[Columna8]],"S","N")</f>
        <v>S</v>
      </c>
      <c r="AB83" s="47" t="str">
        <f>IF(S83=Balanza_de_Comprobación3[[#This Row],[Columna9]],"S","N")</f>
        <v>S</v>
      </c>
    </row>
    <row r="84" spans="1:28" x14ac:dyDescent="0.25">
      <c r="A84" s="33" t="s">
        <v>5</v>
      </c>
      <c r="B84" s="53" t="s">
        <v>162</v>
      </c>
      <c r="C84" s="3" t="s">
        <v>163</v>
      </c>
      <c r="D84" s="28">
        <v>40900134.899999999</v>
      </c>
      <c r="E84" s="28">
        <v>0</v>
      </c>
      <c r="F84" s="28">
        <v>0</v>
      </c>
      <c r="G84" s="28">
        <v>0</v>
      </c>
      <c r="H84" s="28">
        <v>40900134.899999999</v>
      </c>
      <c r="I84" s="29">
        <v>0</v>
      </c>
      <c r="K84" s="42" t="s">
        <v>5</v>
      </c>
      <c r="L84" s="43" t="s">
        <v>162</v>
      </c>
      <c r="M84" s="44" t="s">
        <v>163</v>
      </c>
      <c r="N84" s="45">
        <v>40900134.899999999</v>
      </c>
      <c r="O84" s="45">
        <v>0</v>
      </c>
      <c r="P84" s="45">
        <v>0</v>
      </c>
      <c r="Q84" s="45">
        <v>0</v>
      </c>
      <c r="R84" s="45">
        <v>40900134.899999999</v>
      </c>
      <c r="S84" s="46">
        <v>0</v>
      </c>
      <c r="T84" s="47" t="str">
        <f>IF(K84=Balanza_de_Comprobación3[[#This Row],[Columna1]],"S","N")</f>
        <v>S</v>
      </c>
      <c r="U84" s="47" t="str">
        <f>IF(L84=Balanza_de_Comprobación3[[#This Row],[Columna2]],"S","N")</f>
        <v>S</v>
      </c>
      <c r="V84" s="47" t="str">
        <f>IF(M84=Balanza_de_Comprobación3[[#This Row],[Columna3]],"S","N")</f>
        <v>S</v>
      </c>
      <c r="W84" s="47" t="str">
        <f>IF(N84=Balanza_de_Comprobación3[[#This Row],[Columna4]],"S","N")</f>
        <v>S</v>
      </c>
      <c r="X84" s="47" t="str">
        <f>IF(O84=Balanza_de_Comprobación3[[#This Row],[Columna5]],"S","N")</f>
        <v>S</v>
      </c>
      <c r="Y84" s="47" t="str">
        <f>IF(P84=Balanza_de_Comprobación3[[#This Row],[Columna6]],"S","N")</f>
        <v>S</v>
      </c>
      <c r="Z84" s="47" t="str">
        <f>IF(Q84=Balanza_de_Comprobación3[[#This Row],[Columna7]],"S","N")</f>
        <v>S</v>
      </c>
      <c r="AA84" s="47" t="str">
        <f>IF(R84=Balanza_de_Comprobación3[[#This Row],[Columna8]],"S","N")</f>
        <v>S</v>
      </c>
      <c r="AB84" s="47" t="str">
        <f>IF(S84=Balanza_de_Comprobación3[[#This Row],[Columna9]],"S","N")</f>
        <v>S</v>
      </c>
    </row>
    <row r="85" spans="1:28" x14ac:dyDescent="0.25">
      <c r="A85" s="33" t="s">
        <v>5</v>
      </c>
      <c r="B85" s="53" t="s">
        <v>164</v>
      </c>
      <c r="C85" s="3" t="s">
        <v>165</v>
      </c>
      <c r="D85" s="28">
        <v>8720649.6300000008</v>
      </c>
      <c r="E85" s="28">
        <v>0</v>
      </c>
      <c r="F85" s="28">
        <v>0</v>
      </c>
      <c r="G85" s="28">
        <v>0</v>
      </c>
      <c r="H85" s="28">
        <v>8720649.6300000008</v>
      </c>
      <c r="I85" s="29">
        <v>0</v>
      </c>
      <c r="K85" s="42" t="s">
        <v>5</v>
      </c>
      <c r="L85" s="43" t="s">
        <v>164</v>
      </c>
      <c r="M85" s="44" t="s">
        <v>165</v>
      </c>
      <c r="N85" s="45">
        <v>8720649.6300000008</v>
      </c>
      <c r="O85" s="45">
        <v>0</v>
      </c>
      <c r="P85" s="45">
        <v>0</v>
      </c>
      <c r="Q85" s="45">
        <v>0</v>
      </c>
      <c r="R85" s="45">
        <v>8720649.6300000008</v>
      </c>
      <c r="S85" s="46">
        <v>0</v>
      </c>
      <c r="T85" s="47" t="str">
        <f>IF(K85=Balanza_de_Comprobación3[[#This Row],[Columna1]],"S","N")</f>
        <v>S</v>
      </c>
      <c r="U85" s="47" t="str">
        <f>IF(L85=Balanza_de_Comprobación3[[#This Row],[Columna2]],"S","N")</f>
        <v>S</v>
      </c>
      <c r="V85" s="47" t="str">
        <f>IF(M85=Balanza_de_Comprobación3[[#This Row],[Columna3]],"S","N")</f>
        <v>S</v>
      </c>
      <c r="W85" s="47" t="str">
        <f>IF(N85=Balanza_de_Comprobación3[[#This Row],[Columna4]],"S","N")</f>
        <v>S</v>
      </c>
      <c r="X85" s="47" t="str">
        <f>IF(O85=Balanza_de_Comprobación3[[#This Row],[Columna5]],"S","N")</f>
        <v>S</v>
      </c>
      <c r="Y85" s="47" t="str">
        <f>IF(P85=Balanza_de_Comprobación3[[#This Row],[Columna6]],"S","N")</f>
        <v>S</v>
      </c>
      <c r="Z85" s="47" t="str">
        <f>IF(Q85=Balanza_de_Comprobación3[[#This Row],[Columna7]],"S","N")</f>
        <v>S</v>
      </c>
      <c r="AA85" s="47" t="str">
        <f>IF(R85=Balanza_de_Comprobación3[[#This Row],[Columna8]],"S","N")</f>
        <v>S</v>
      </c>
      <c r="AB85" s="47" t="str">
        <f>IF(S85=Balanza_de_Comprobación3[[#This Row],[Columna9]],"S","N")</f>
        <v>S</v>
      </c>
    </row>
    <row r="86" spans="1:28" x14ac:dyDescent="0.25">
      <c r="A86" s="33" t="s">
        <v>5</v>
      </c>
      <c r="B86" s="53" t="s">
        <v>166</v>
      </c>
      <c r="C86" s="3" t="s">
        <v>167</v>
      </c>
      <c r="D86" s="28">
        <v>9611368.5899999999</v>
      </c>
      <c r="E86" s="28">
        <v>0</v>
      </c>
      <c r="F86" s="28">
        <v>0</v>
      </c>
      <c r="G86" s="28">
        <v>0</v>
      </c>
      <c r="H86" s="28">
        <v>9611368.5899999999</v>
      </c>
      <c r="I86" s="29">
        <v>0</v>
      </c>
      <c r="K86" s="42" t="s">
        <v>5</v>
      </c>
      <c r="L86" s="43" t="s">
        <v>166</v>
      </c>
      <c r="M86" s="44" t="s">
        <v>167</v>
      </c>
      <c r="N86" s="45">
        <v>9611368.5899999999</v>
      </c>
      <c r="O86" s="45">
        <v>0</v>
      </c>
      <c r="P86" s="45">
        <v>0</v>
      </c>
      <c r="Q86" s="45">
        <v>0</v>
      </c>
      <c r="R86" s="45">
        <v>9611368.5899999999</v>
      </c>
      <c r="S86" s="46">
        <v>0</v>
      </c>
      <c r="T86" s="47" t="str">
        <f>IF(K86=Balanza_de_Comprobación3[[#This Row],[Columna1]],"S","N")</f>
        <v>S</v>
      </c>
      <c r="U86" s="47" t="str">
        <f>IF(L86=Balanza_de_Comprobación3[[#This Row],[Columna2]],"S","N")</f>
        <v>S</v>
      </c>
      <c r="V86" s="47" t="str">
        <f>IF(M86=Balanza_de_Comprobación3[[#This Row],[Columna3]],"S","N")</f>
        <v>S</v>
      </c>
      <c r="W86" s="47" t="str">
        <f>IF(N86=Balanza_de_Comprobación3[[#This Row],[Columna4]],"S","N")</f>
        <v>S</v>
      </c>
      <c r="X86" s="47" t="str">
        <f>IF(O86=Balanza_de_Comprobación3[[#This Row],[Columna5]],"S","N")</f>
        <v>S</v>
      </c>
      <c r="Y86" s="47" t="str">
        <f>IF(P86=Balanza_de_Comprobación3[[#This Row],[Columna6]],"S","N")</f>
        <v>S</v>
      </c>
      <c r="Z86" s="47" t="str">
        <f>IF(Q86=Balanza_de_Comprobación3[[#This Row],[Columna7]],"S","N")</f>
        <v>S</v>
      </c>
      <c r="AA86" s="47" t="str">
        <f>IF(R86=Balanza_de_Comprobación3[[#This Row],[Columna8]],"S","N")</f>
        <v>S</v>
      </c>
      <c r="AB86" s="47" t="str">
        <f>IF(S86=Balanza_de_Comprobación3[[#This Row],[Columna9]],"S","N")</f>
        <v>S</v>
      </c>
    </row>
    <row r="87" spans="1:28" x14ac:dyDescent="0.25">
      <c r="A87" s="33" t="s">
        <v>5</v>
      </c>
      <c r="B87" s="53" t="s">
        <v>168</v>
      </c>
      <c r="C87" s="3" t="s">
        <v>169</v>
      </c>
      <c r="D87" s="28">
        <v>448962.36</v>
      </c>
      <c r="E87" s="28">
        <v>0</v>
      </c>
      <c r="F87" s="28">
        <v>0</v>
      </c>
      <c r="G87" s="28">
        <v>0</v>
      </c>
      <c r="H87" s="28">
        <v>448962.36</v>
      </c>
      <c r="I87" s="29">
        <v>0</v>
      </c>
      <c r="K87" s="42" t="s">
        <v>5</v>
      </c>
      <c r="L87" s="43" t="s">
        <v>168</v>
      </c>
      <c r="M87" s="44" t="s">
        <v>169</v>
      </c>
      <c r="N87" s="45">
        <v>448962.36</v>
      </c>
      <c r="O87" s="45">
        <v>0</v>
      </c>
      <c r="P87" s="45">
        <v>0</v>
      </c>
      <c r="Q87" s="45">
        <v>0</v>
      </c>
      <c r="R87" s="45">
        <v>448962.36</v>
      </c>
      <c r="S87" s="46">
        <v>0</v>
      </c>
      <c r="T87" s="47" t="str">
        <f>IF(K87=Balanza_de_Comprobación3[[#This Row],[Columna1]],"S","N")</f>
        <v>S</v>
      </c>
      <c r="U87" s="47" t="str">
        <f>IF(L87=Balanza_de_Comprobación3[[#This Row],[Columna2]],"S","N")</f>
        <v>S</v>
      </c>
      <c r="V87" s="47" t="str">
        <f>IF(M87=Balanza_de_Comprobación3[[#This Row],[Columna3]],"S","N")</f>
        <v>S</v>
      </c>
      <c r="W87" s="47" t="str">
        <f>IF(N87=Balanza_de_Comprobación3[[#This Row],[Columna4]],"S","N")</f>
        <v>S</v>
      </c>
      <c r="X87" s="47" t="str">
        <f>IF(O87=Balanza_de_Comprobación3[[#This Row],[Columna5]],"S","N")</f>
        <v>S</v>
      </c>
      <c r="Y87" s="47" t="str">
        <f>IF(P87=Balanza_de_Comprobación3[[#This Row],[Columna6]],"S","N")</f>
        <v>S</v>
      </c>
      <c r="Z87" s="47" t="str">
        <f>IF(Q87=Balanza_de_Comprobación3[[#This Row],[Columna7]],"S","N")</f>
        <v>S</v>
      </c>
      <c r="AA87" s="47" t="str">
        <f>IF(R87=Balanza_de_Comprobación3[[#This Row],[Columna8]],"S","N")</f>
        <v>S</v>
      </c>
      <c r="AB87" s="47" t="str">
        <f>IF(S87=Balanza_de_Comprobación3[[#This Row],[Columna9]],"S","N")</f>
        <v>S</v>
      </c>
    </row>
    <row r="88" spans="1:28" x14ac:dyDescent="0.25">
      <c r="A88" s="33" t="s">
        <v>5</v>
      </c>
      <c r="B88" s="53" t="s">
        <v>170</v>
      </c>
      <c r="C88" s="3" t="s">
        <v>171</v>
      </c>
      <c r="D88" s="28">
        <v>87693.2</v>
      </c>
      <c r="E88" s="28">
        <v>0</v>
      </c>
      <c r="F88" s="28">
        <v>0</v>
      </c>
      <c r="G88" s="28">
        <v>0</v>
      </c>
      <c r="H88" s="28">
        <v>87693.2</v>
      </c>
      <c r="I88" s="29">
        <v>0</v>
      </c>
      <c r="K88" s="42" t="s">
        <v>5</v>
      </c>
      <c r="L88" s="43" t="s">
        <v>170</v>
      </c>
      <c r="M88" s="44" t="s">
        <v>171</v>
      </c>
      <c r="N88" s="45">
        <v>87693.2</v>
      </c>
      <c r="O88" s="45">
        <v>0</v>
      </c>
      <c r="P88" s="45">
        <v>0</v>
      </c>
      <c r="Q88" s="45">
        <v>0</v>
      </c>
      <c r="R88" s="45">
        <v>87693.2</v>
      </c>
      <c r="S88" s="46">
        <v>0</v>
      </c>
      <c r="T88" s="47" t="str">
        <f>IF(K88=Balanza_de_Comprobación3[[#This Row],[Columna1]],"S","N")</f>
        <v>S</v>
      </c>
      <c r="U88" s="47" t="str">
        <f>IF(L88=Balanza_de_Comprobación3[[#This Row],[Columna2]],"S","N")</f>
        <v>S</v>
      </c>
      <c r="V88" s="47" t="str">
        <f>IF(M88=Balanza_de_Comprobación3[[#This Row],[Columna3]],"S","N")</f>
        <v>S</v>
      </c>
      <c r="W88" s="47" t="str">
        <f>IF(N88=Balanza_de_Comprobación3[[#This Row],[Columna4]],"S","N")</f>
        <v>S</v>
      </c>
      <c r="X88" s="47" t="str">
        <f>IF(O88=Balanza_de_Comprobación3[[#This Row],[Columna5]],"S","N")</f>
        <v>S</v>
      </c>
      <c r="Y88" s="47" t="str">
        <f>IF(P88=Balanza_de_Comprobación3[[#This Row],[Columna6]],"S","N")</f>
        <v>S</v>
      </c>
      <c r="Z88" s="47" t="str">
        <f>IF(Q88=Balanza_de_Comprobación3[[#This Row],[Columna7]],"S","N")</f>
        <v>S</v>
      </c>
      <c r="AA88" s="47" t="str">
        <f>IF(R88=Balanza_de_Comprobación3[[#This Row],[Columna8]],"S","N")</f>
        <v>S</v>
      </c>
      <c r="AB88" s="47" t="str">
        <f>IF(S88=Balanza_de_Comprobación3[[#This Row],[Columna9]],"S","N")</f>
        <v>S</v>
      </c>
    </row>
    <row r="89" spans="1:28" x14ac:dyDescent="0.25">
      <c r="A89" s="33" t="s">
        <v>5</v>
      </c>
      <c r="B89" s="53" t="s">
        <v>172</v>
      </c>
      <c r="C89" s="3" t="s">
        <v>173</v>
      </c>
      <c r="D89" s="28">
        <v>9565863.0999999996</v>
      </c>
      <c r="E89" s="28">
        <v>0</v>
      </c>
      <c r="F89" s="28">
        <v>0</v>
      </c>
      <c r="G89" s="28">
        <v>0</v>
      </c>
      <c r="H89" s="28">
        <v>9565863.0999999996</v>
      </c>
      <c r="I89" s="29">
        <v>0</v>
      </c>
      <c r="K89" s="42" t="s">
        <v>5</v>
      </c>
      <c r="L89" s="43" t="s">
        <v>172</v>
      </c>
      <c r="M89" s="44" t="s">
        <v>173</v>
      </c>
      <c r="N89" s="45">
        <v>9565863.0999999996</v>
      </c>
      <c r="O89" s="45">
        <v>0</v>
      </c>
      <c r="P89" s="45">
        <v>0</v>
      </c>
      <c r="Q89" s="45">
        <v>0</v>
      </c>
      <c r="R89" s="45">
        <v>9565863.0999999996</v>
      </c>
      <c r="S89" s="46">
        <v>0</v>
      </c>
      <c r="T89" s="47" t="str">
        <f>IF(K89=Balanza_de_Comprobación3[[#This Row],[Columna1]],"S","N")</f>
        <v>S</v>
      </c>
      <c r="U89" s="47" t="str">
        <f>IF(L89=Balanza_de_Comprobación3[[#This Row],[Columna2]],"S","N")</f>
        <v>S</v>
      </c>
      <c r="V89" s="47" t="str">
        <f>IF(M89=Balanza_de_Comprobación3[[#This Row],[Columna3]],"S","N")</f>
        <v>S</v>
      </c>
      <c r="W89" s="47" t="str">
        <f>IF(N89=Balanza_de_Comprobación3[[#This Row],[Columna4]],"S","N")</f>
        <v>S</v>
      </c>
      <c r="X89" s="47" t="str">
        <f>IF(O89=Balanza_de_Comprobación3[[#This Row],[Columna5]],"S","N")</f>
        <v>S</v>
      </c>
      <c r="Y89" s="47" t="str">
        <f>IF(P89=Balanza_de_Comprobación3[[#This Row],[Columna6]],"S","N")</f>
        <v>S</v>
      </c>
      <c r="Z89" s="47" t="str">
        <f>IF(Q89=Balanza_de_Comprobación3[[#This Row],[Columna7]],"S","N")</f>
        <v>S</v>
      </c>
      <c r="AA89" s="47" t="str">
        <f>IF(R89=Balanza_de_Comprobación3[[#This Row],[Columna8]],"S","N")</f>
        <v>S</v>
      </c>
      <c r="AB89" s="47" t="str">
        <f>IF(S89=Balanza_de_Comprobación3[[#This Row],[Columna9]],"S","N")</f>
        <v>S</v>
      </c>
    </row>
    <row r="90" spans="1:28" x14ac:dyDescent="0.25">
      <c r="A90" s="33" t="s">
        <v>5</v>
      </c>
      <c r="B90" s="53" t="s">
        <v>174</v>
      </c>
      <c r="C90" s="3" t="s">
        <v>175</v>
      </c>
      <c r="D90" s="28">
        <v>5779090.3200000003</v>
      </c>
      <c r="E90" s="28">
        <v>0</v>
      </c>
      <c r="F90" s="28">
        <v>0</v>
      </c>
      <c r="G90" s="28">
        <v>0</v>
      </c>
      <c r="H90" s="28">
        <v>5779090.3200000003</v>
      </c>
      <c r="I90" s="29">
        <v>0</v>
      </c>
      <c r="K90" s="42" t="s">
        <v>5</v>
      </c>
      <c r="L90" s="43" t="s">
        <v>174</v>
      </c>
      <c r="M90" s="44" t="s">
        <v>175</v>
      </c>
      <c r="N90" s="45">
        <v>5779090.3200000003</v>
      </c>
      <c r="O90" s="45">
        <v>0</v>
      </c>
      <c r="P90" s="45">
        <v>0</v>
      </c>
      <c r="Q90" s="45">
        <v>0</v>
      </c>
      <c r="R90" s="45">
        <v>5779090.3200000003</v>
      </c>
      <c r="S90" s="46">
        <v>0</v>
      </c>
      <c r="T90" s="47" t="str">
        <f>IF(K90=Balanza_de_Comprobación3[[#This Row],[Columna1]],"S","N")</f>
        <v>S</v>
      </c>
      <c r="U90" s="47" t="str">
        <f>IF(L90=Balanza_de_Comprobación3[[#This Row],[Columna2]],"S","N")</f>
        <v>S</v>
      </c>
      <c r="V90" s="47" t="str">
        <f>IF(M90=Balanza_de_Comprobación3[[#This Row],[Columna3]],"S","N")</f>
        <v>S</v>
      </c>
      <c r="W90" s="47" t="str">
        <f>IF(N90=Balanza_de_Comprobación3[[#This Row],[Columna4]],"S","N")</f>
        <v>S</v>
      </c>
      <c r="X90" s="47" t="str">
        <f>IF(O90=Balanza_de_Comprobación3[[#This Row],[Columna5]],"S","N")</f>
        <v>S</v>
      </c>
      <c r="Y90" s="47" t="str">
        <f>IF(P90=Balanza_de_Comprobación3[[#This Row],[Columna6]],"S","N")</f>
        <v>S</v>
      </c>
      <c r="Z90" s="47" t="str">
        <f>IF(Q90=Balanza_de_Comprobación3[[#This Row],[Columna7]],"S","N")</f>
        <v>S</v>
      </c>
      <c r="AA90" s="47" t="str">
        <f>IF(R90=Balanza_de_Comprobación3[[#This Row],[Columna8]],"S","N")</f>
        <v>S</v>
      </c>
      <c r="AB90" s="47" t="str">
        <f>IF(S90=Balanza_de_Comprobación3[[#This Row],[Columna9]],"S","N")</f>
        <v>S</v>
      </c>
    </row>
    <row r="91" spans="1:28" x14ac:dyDescent="0.25">
      <c r="A91" s="33" t="s">
        <v>5</v>
      </c>
      <c r="B91" s="53" t="s">
        <v>176</v>
      </c>
      <c r="C91" s="3" t="s">
        <v>177</v>
      </c>
      <c r="D91" s="28">
        <v>4530392.09</v>
      </c>
      <c r="E91" s="28">
        <v>0</v>
      </c>
      <c r="F91" s="28">
        <v>0</v>
      </c>
      <c r="G91" s="28">
        <v>0</v>
      </c>
      <c r="H91" s="28">
        <v>4530392.09</v>
      </c>
      <c r="I91" s="29">
        <v>0</v>
      </c>
      <c r="K91" s="42" t="s">
        <v>5</v>
      </c>
      <c r="L91" s="43" t="s">
        <v>176</v>
      </c>
      <c r="M91" s="44" t="s">
        <v>177</v>
      </c>
      <c r="N91" s="45">
        <v>4530392.09</v>
      </c>
      <c r="O91" s="45">
        <v>0</v>
      </c>
      <c r="P91" s="45">
        <v>0</v>
      </c>
      <c r="Q91" s="45">
        <v>0</v>
      </c>
      <c r="R91" s="45">
        <v>4530392.09</v>
      </c>
      <c r="S91" s="46">
        <v>0</v>
      </c>
      <c r="T91" s="47" t="str">
        <f>IF(K91=Balanza_de_Comprobación3[[#This Row],[Columna1]],"S","N")</f>
        <v>S</v>
      </c>
      <c r="U91" s="47" t="str">
        <f>IF(L91=Balanza_de_Comprobación3[[#This Row],[Columna2]],"S","N")</f>
        <v>S</v>
      </c>
      <c r="V91" s="47" t="str">
        <f>IF(M91=Balanza_de_Comprobación3[[#This Row],[Columna3]],"S","N")</f>
        <v>S</v>
      </c>
      <c r="W91" s="47" t="str">
        <f>IF(N91=Balanza_de_Comprobación3[[#This Row],[Columna4]],"S","N")</f>
        <v>S</v>
      </c>
      <c r="X91" s="47" t="str">
        <f>IF(O91=Balanza_de_Comprobación3[[#This Row],[Columna5]],"S","N")</f>
        <v>S</v>
      </c>
      <c r="Y91" s="47" t="str">
        <f>IF(P91=Balanza_de_Comprobación3[[#This Row],[Columna6]],"S","N")</f>
        <v>S</v>
      </c>
      <c r="Z91" s="47" t="str">
        <f>IF(Q91=Balanza_de_Comprobación3[[#This Row],[Columna7]],"S","N")</f>
        <v>S</v>
      </c>
      <c r="AA91" s="47" t="str">
        <f>IF(R91=Balanza_de_Comprobación3[[#This Row],[Columna8]],"S","N")</f>
        <v>S</v>
      </c>
      <c r="AB91" s="47" t="str">
        <f>IF(S91=Balanza_de_Comprobación3[[#This Row],[Columna9]],"S","N")</f>
        <v>S</v>
      </c>
    </row>
    <row r="92" spans="1:28" x14ac:dyDescent="0.25">
      <c r="A92" s="33" t="s">
        <v>5</v>
      </c>
      <c r="B92" s="53" t="s">
        <v>178</v>
      </c>
      <c r="C92" s="3" t="s">
        <v>179</v>
      </c>
      <c r="D92" s="28">
        <v>2156115.61</v>
      </c>
      <c r="E92" s="28">
        <v>0</v>
      </c>
      <c r="F92" s="28">
        <v>0</v>
      </c>
      <c r="G92" s="28">
        <v>0</v>
      </c>
      <c r="H92" s="28">
        <v>2156115.61</v>
      </c>
      <c r="I92" s="29">
        <v>0</v>
      </c>
      <c r="K92" s="42" t="s">
        <v>5</v>
      </c>
      <c r="L92" s="43" t="s">
        <v>178</v>
      </c>
      <c r="M92" s="44" t="s">
        <v>179</v>
      </c>
      <c r="N92" s="45">
        <v>2156115.61</v>
      </c>
      <c r="O92" s="45">
        <v>0</v>
      </c>
      <c r="P92" s="45">
        <v>0</v>
      </c>
      <c r="Q92" s="45">
        <v>0</v>
      </c>
      <c r="R92" s="45">
        <v>2156115.61</v>
      </c>
      <c r="S92" s="46">
        <v>0</v>
      </c>
      <c r="T92" s="47" t="str">
        <f>IF(K92=Balanza_de_Comprobación3[[#This Row],[Columna1]],"S","N")</f>
        <v>S</v>
      </c>
      <c r="U92" s="47" t="str">
        <f>IF(L92=Balanza_de_Comprobación3[[#This Row],[Columna2]],"S","N")</f>
        <v>S</v>
      </c>
      <c r="V92" s="47" t="str">
        <f>IF(M92=Balanza_de_Comprobación3[[#This Row],[Columna3]],"S","N")</f>
        <v>S</v>
      </c>
      <c r="W92" s="47" t="str">
        <f>IF(N92=Balanza_de_Comprobación3[[#This Row],[Columna4]],"S","N")</f>
        <v>S</v>
      </c>
      <c r="X92" s="47" t="str">
        <f>IF(O92=Balanza_de_Comprobación3[[#This Row],[Columna5]],"S","N")</f>
        <v>S</v>
      </c>
      <c r="Y92" s="47" t="str">
        <f>IF(P92=Balanza_de_Comprobación3[[#This Row],[Columna6]],"S","N")</f>
        <v>S</v>
      </c>
      <c r="Z92" s="47" t="str">
        <f>IF(Q92=Balanza_de_Comprobación3[[#This Row],[Columna7]],"S","N")</f>
        <v>S</v>
      </c>
      <c r="AA92" s="47" t="str">
        <f>IF(R92=Balanza_de_Comprobación3[[#This Row],[Columna8]],"S","N")</f>
        <v>S</v>
      </c>
      <c r="AB92" s="47" t="str">
        <f>IF(S92=Balanza_de_Comprobación3[[#This Row],[Columna9]],"S","N")</f>
        <v>S</v>
      </c>
    </row>
    <row r="93" spans="1:28" x14ac:dyDescent="0.25">
      <c r="A93" s="33" t="s">
        <v>5</v>
      </c>
      <c r="B93" s="53" t="s">
        <v>180</v>
      </c>
      <c r="C93" s="3" t="s">
        <v>181</v>
      </c>
      <c r="D93" s="28">
        <v>675</v>
      </c>
      <c r="E93" s="28">
        <v>0</v>
      </c>
      <c r="F93" s="28">
        <v>0</v>
      </c>
      <c r="G93" s="28">
        <v>0</v>
      </c>
      <c r="H93" s="28">
        <v>675</v>
      </c>
      <c r="I93" s="29">
        <v>0</v>
      </c>
      <c r="K93" s="42" t="s">
        <v>5</v>
      </c>
      <c r="L93" s="43" t="s">
        <v>180</v>
      </c>
      <c r="M93" s="44" t="s">
        <v>181</v>
      </c>
      <c r="N93" s="45">
        <v>675</v>
      </c>
      <c r="O93" s="45">
        <v>0</v>
      </c>
      <c r="P93" s="45">
        <v>0</v>
      </c>
      <c r="Q93" s="45">
        <v>0</v>
      </c>
      <c r="R93" s="45">
        <v>675</v>
      </c>
      <c r="S93" s="46">
        <v>0</v>
      </c>
      <c r="T93" s="47" t="str">
        <f>IF(K93=Balanza_de_Comprobación3[[#This Row],[Columna1]],"S","N")</f>
        <v>S</v>
      </c>
      <c r="U93" s="47" t="str">
        <f>IF(L93=Balanza_de_Comprobación3[[#This Row],[Columna2]],"S","N")</f>
        <v>S</v>
      </c>
      <c r="V93" s="47" t="str">
        <f>IF(M93=Balanza_de_Comprobación3[[#This Row],[Columna3]],"S","N")</f>
        <v>S</v>
      </c>
      <c r="W93" s="47" t="str">
        <f>IF(N93=Balanza_de_Comprobación3[[#This Row],[Columna4]],"S","N")</f>
        <v>S</v>
      </c>
      <c r="X93" s="47" t="str">
        <f>IF(O93=Balanza_de_Comprobación3[[#This Row],[Columna5]],"S","N")</f>
        <v>S</v>
      </c>
      <c r="Y93" s="47" t="str">
        <f>IF(P93=Balanza_de_Comprobación3[[#This Row],[Columna6]],"S","N")</f>
        <v>S</v>
      </c>
      <c r="Z93" s="47" t="str">
        <f>IF(Q93=Balanza_de_Comprobación3[[#This Row],[Columna7]],"S","N")</f>
        <v>S</v>
      </c>
      <c r="AA93" s="47" t="str">
        <f>IF(R93=Balanza_de_Comprobación3[[#This Row],[Columna8]],"S","N")</f>
        <v>S</v>
      </c>
      <c r="AB93" s="47" t="str">
        <f>IF(S93=Balanza_de_Comprobación3[[#This Row],[Columna9]],"S","N")</f>
        <v>S</v>
      </c>
    </row>
    <row r="94" spans="1:28" x14ac:dyDescent="0.25">
      <c r="A94" s="33" t="s">
        <v>5</v>
      </c>
      <c r="B94" s="53" t="s">
        <v>182</v>
      </c>
      <c r="C94" s="3" t="s">
        <v>183</v>
      </c>
      <c r="D94" s="28">
        <v>675</v>
      </c>
      <c r="E94" s="28">
        <v>0</v>
      </c>
      <c r="F94" s="28">
        <v>0</v>
      </c>
      <c r="G94" s="28">
        <v>0</v>
      </c>
      <c r="H94" s="28">
        <v>675</v>
      </c>
      <c r="I94" s="29">
        <v>0</v>
      </c>
      <c r="K94" s="42" t="s">
        <v>5</v>
      </c>
      <c r="L94" s="43" t="s">
        <v>182</v>
      </c>
      <c r="M94" s="44" t="s">
        <v>183</v>
      </c>
      <c r="N94" s="45">
        <v>675</v>
      </c>
      <c r="O94" s="45">
        <v>0</v>
      </c>
      <c r="P94" s="45">
        <v>0</v>
      </c>
      <c r="Q94" s="45">
        <v>0</v>
      </c>
      <c r="R94" s="45">
        <v>675</v>
      </c>
      <c r="S94" s="46">
        <v>0</v>
      </c>
      <c r="T94" s="47" t="str">
        <f>IF(K94=Balanza_de_Comprobación3[[#This Row],[Columna1]],"S","N")</f>
        <v>S</v>
      </c>
      <c r="U94" s="47" t="str">
        <f>IF(L94=Balanza_de_Comprobación3[[#This Row],[Columna2]],"S","N")</f>
        <v>S</v>
      </c>
      <c r="V94" s="47" t="str">
        <f>IF(M94=Balanza_de_Comprobación3[[#This Row],[Columna3]],"S","N")</f>
        <v>S</v>
      </c>
      <c r="W94" s="47" t="str">
        <f>IF(N94=Balanza_de_Comprobación3[[#This Row],[Columna4]],"S","N")</f>
        <v>S</v>
      </c>
      <c r="X94" s="47" t="str">
        <f>IF(O94=Balanza_de_Comprobación3[[#This Row],[Columna5]],"S","N")</f>
        <v>S</v>
      </c>
      <c r="Y94" s="47" t="str">
        <f>IF(P94=Balanza_de_Comprobación3[[#This Row],[Columna6]],"S","N")</f>
        <v>S</v>
      </c>
      <c r="Z94" s="47" t="str">
        <f>IF(Q94=Balanza_de_Comprobación3[[#This Row],[Columna7]],"S","N")</f>
        <v>S</v>
      </c>
      <c r="AA94" s="47" t="str">
        <f>IF(R94=Balanza_de_Comprobación3[[#This Row],[Columna8]],"S","N")</f>
        <v>S</v>
      </c>
      <c r="AB94" s="47" t="str">
        <f>IF(S94=Balanza_de_Comprobación3[[#This Row],[Columna9]],"S","N")</f>
        <v>S</v>
      </c>
    </row>
    <row r="95" spans="1:28" x14ac:dyDescent="0.25">
      <c r="A95" s="33" t="s">
        <v>5</v>
      </c>
      <c r="B95" s="53" t="s">
        <v>184</v>
      </c>
      <c r="C95" s="3" t="s">
        <v>185</v>
      </c>
      <c r="D95" s="28">
        <v>974881.32</v>
      </c>
      <c r="E95" s="28">
        <v>0</v>
      </c>
      <c r="F95" s="28">
        <v>0</v>
      </c>
      <c r="G95" s="28">
        <v>0</v>
      </c>
      <c r="H95" s="28">
        <v>974881.32</v>
      </c>
      <c r="I95" s="29">
        <v>0</v>
      </c>
      <c r="K95" s="42" t="s">
        <v>5</v>
      </c>
      <c r="L95" s="43" t="s">
        <v>184</v>
      </c>
      <c r="M95" s="44" t="s">
        <v>185</v>
      </c>
      <c r="N95" s="45">
        <v>974881.32</v>
      </c>
      <c r="O95" s="45">
        <v>0</v>
      </c>
      <c r="P95" s="45">
        <v>0</v>
      </c>
      <c r="Q95" s="45">
        <v>0</v>
      </c>
      <c r="R95" s="45">
        <v>974881.32</v>
      </c>
      <c r="S95" s="46">
        <v>0</v>
      </c>
      <c r="T95" s="47" t="str">
        <f>IF(K95=Balanza_de_Comprobación3[[#This Row],[Columna1]],"S","N")</f>
        <v>S</v>
      </c>
      <c r="U95" s="47" t="str">
        <f>IF(L95=Balanza_de_Comprobación3[[#This Row],[Columna2]],"S","N")</f>
        <v>S</v>
      </c>
      <c r="V95" s="47" t="str">
        <f>IF(M95=Balanza_de_Comprobación3[[#This Row],[Columna3]],"S","N")</f>
        <v>S</v>
      </c>
      <c r="W95" s="47" t="str">
        <f>IF(N95=Balanza_de_Comprobación3[[#This Row],[Columna4]],"S","N")</f>
        <v>S</v>
      </c>
      <c r="X95" s="47" t="str">
        <f>IF(O95=Balanza_de_Comprobación3[[#This Row],[Columna5]],"S","N")</f>
        <v>S</v>
      </c>
      <c r="Y95" s="47" t="str">
        <f>IF(P95=Balanza_de_Comprobación3[[#This Row],[Columna6]],"S","N")</f>
        <v>S</v>
      </c>
      <c r="Z95" s="47" t="str">
        <f>IF(Q95=Balanza_de_Comprobación3[[#This Row],[Columna7]],"S","N")</f>
        <v>S</v>
      </c>
      <c r="AA95" s="47" t="str">
        <f>IF(R95=Balanza_de_Comprobación3[[#This Row],[Columna8]],"S","N")</f>
        <v>S</v>
      </c>
      <c r="AB95" s="47" t="str">
        <f>IF(S95=Balanza_de_Comprobación3[[#This Row],[Columna9]],"S","N")</f>
        <v>S</v>
      </c>
    </row>
    <row r="96" spans="1:28" x14ac:dyDescent="0.25">
      <c r="A96" s="33" t="s">
        <v>5</v>
      </c>
      <c r="B96" s="53" t="s">
        <v>186</v>
      </c>
      <c r="C96" s="3" t="s">
        <v>187</v>
      </c>
      <c r="D96" s="28">
        <v>974881.32</v>
      </c>
      <c r="E96" s="28">
        <v>0</v>
      </c>
      <c r="F96" s="28">
        <v>0</v>
      </c>
      <c r="G96" s="28">
        <v>0</v>
      </c>
      <c r="H96" s="28">
        <v>974881.32</v>
      </c>
      <c r="I96" s="29">
        <v>0</v>
      </c>
      <c r="K96" s="42" t="s">
        <v>5</v>
      </c>
      <c r="L96" s="43" t="s">
        <v>186</v>
      </c>
      <c r="M96" s="44" t="s">
        <v>187</v>
      </c>
      <c r="N96" s="45">
        <v>974881.32</v>
      </c>
      <c r="O96" s="45">
        <v>0</v>
      </c>
      <c r="P96" s="45">
        <v>0</v>
      </c>
      <c r="Q96" s="45">
        <v>0</v>
      </c>
      <c r="R96" s="45">
        <v>974881.32</v>
      </c>
      <c r="S96" s="46">
        <v>0</v>
      </c>
      <c r="T96" s="47" t="str">
        <f>IF(K96=Balanza_de_Comprobación3[[#This Row],[Columna1]],"S","N")</f>
        <v>S</v>
      </c>
      <c r="U96" s="47" t="str">
        <f>IF(L96=Balanza_de_Comprobación3[[#This Row],[Columna2]],"S","N")</f>
        <v>S</v>
      </c>
      <c r="V96" s="47" t="str">
        <f>IF(M96=Balanza_de_Comprobación3[[#This Row],[Columna3]],"S","N")</f>
        <v>S</v>
      </c>
      <c r="W96" s="47" t="str">
        <f>IF(N96=Balanza_de_Comprobación3[[#This Row],[Columna4]],"S","N")</f>
        <v>S</v>
      </c>
      <c r="X96" s="47" t="str">
        <f>IF(O96=Balanza_de_Comprobación3[[#This Row],[Columna5]],"S","N")</f>
        <v>S</v>
      </c>
      <c r="Y96" s="47" t="str">
        <f>IF(P96=Balanza_de_Comprobación3[[#This Row],[Columna6]],"S","N")</f>
        <v>S</v>
      </c>
      <c r="Z96" s="47" t="str">
        <f>IF(Q96=Balanza_de_Comprobación3[[#This Row],[Columna7]],"S","N")</f>
        <v>S</v>
      </c>
      <c r="AA96" s="47" t="str">
        <f>IF(R96=Balanza_de_Comprobación3[[#This Row],[Columna8]],"S","N")</f>
        <v>S</v>
      </c>
      <c r="AB96" s="47" t="str">
        <f>IF(S96=Balanza_de_Comprobación3[[#This Row],[Columna9]],"S","N")</f>
        <v>S</v>
      </c>
    </row>
    <row r="97" spans="1:28" x14ac:dyDescent="0.25">
      <c r="A97" s="33" t="s">
        <v>104</v>
      </c>
      <c r="B97" s="53" t="s">
        <v>188</v>
      </c>
      <c r="C97" s="3" t="s">
        <v>189</v>
      </c>
      <c r="D97" s="28">
        <v>0</v>
      </c>
      <c r="E97" s="28">
        <v>26487688.510000002</v>
      </c>
      <c r="F97" s="28">
        <v>40223999.299999997</v>
      </c>
      <c r="G97" s="28">
        <v>0</v>
      </c>
      <c r="H97" s="28">
        <v>0</v>
      </c>
      <c r="I97" s="29">
        <v>-13736310.789999999</v>
      </c>
      <c r="K97" s="42" t="s">
        <v>104</v>
      </c>
      <c r="L97" s="43" t="s">
        <v>188</v>
      </c>
      <c r="M97" s="44" t="s">
        <v>189</v>
      </c>
      <c r="N97" s="45">
        <v>0</v>
      </c>
      <c r="O97" s="45">
        <v>26487688.510000002</v>
      </c>
      <c r="P97" s="45">
        <v>40223999.299999997</v>
      </c>
      <c r="Q97" s="45">
        <v>0</v>
      </c>
      <c r="R97" s="45">
        <v>0</v>
      </c>
      <c r="S97" s="46">
        <v>-13736310.789999999</v>
      </c>
      <c r="T97" s="47" t="str">
        <f>IF(K97=Balanza_de_Comprobación3[[#This Row],[Columna1]],"S","N")</f>
        <v>S</v>
      </c>
      <c r="U97" s="47" t="str">
        <f>IF(L97=Balanza_de_Comprobación3[[#This Row],[Columna2]],"S","N")</f>
        <v>S</v>
      </c>
      <c r="V97" s="47" t="str">
        <f>IF(M97=Balanza_de_Comprobación3[[#This Row],[Columna3]],"S","N")</f>
        <v>S</v>
      </c>
      <c r="W97" s="47" t="str">
        <f>IF(N97=Balanza_de_Comprobación3[[#This Row],[Columna4]],"S","N")</f>
        <v>S</v>
      </c>
      <c r="X97" s="47" t="str">
        <f>IF(O97=Balanza_de_Comprobación3[[#This Row],[Columna5]],"S","N")</f>
        <v>S</v>
      </c>
      <c r="Y97" s="47" t="str">
        <f>IF(P97=Balanza_de_Comprobación3[[#This Row],[Columna6]],"S","N")</f>
        <v>S</v>
      </c>
      <c r="Z97" s="47" t="str">
        <f>IF(Q97=Balanza_de_Comprobación3[[#This Row],[Columna7]],"S","N")</f>
        <v>S</v>
      </c>
      <c r="AA97" s="47" t="str">
        <f>IF(R97=Balanza_de_Comprobación3[[#This Row],[Columna8]],"S","N")</f>
        <v>S</v>
      </c>
      <c r="AB97" s="47" t="str">
        <f>IF(S97=Balanza_de_Comprobación3[[#This Row],[Columna9]],"S","N")</f>
        <v>S</v>
      </c>
    </row>
    <row r="98" spans="1:28" x14ac:dyDescent="0.25">
      <c r="A98" s="33" t="s">
        <v>104</v>
      </c>
      <c r="B98" s="53" t="s">
        <v>190</v>
      </c>
      <c r="C98" s="3" t="s">
        <v>191</v>
      </c>
      <c r="D98" s="28">
        <v>0</v>
      </c>
      <c r="E98" s="28">
        <v>26487688.510000002</v>
      </c>
      <c r="F98" s="28">
        <v>40223999.299999997</v>
      </c>
      <c r="G98" s="28">
        <v>0</v>
      </c>
      <c r="H98" s="28">
        <v>0</v>
      </c>
      <c r="I98" s="29">
        <v>-13736310.789999999</v>
      </c>
      <c r="K98" s="42" t="s">
        <v>104</v>
      </c>
      <c r="L98" s="43" t="s">
        <v>190</v>
      </c>
      <c r="M98" s="44" t="s">
        <v>191</v>
      </c>
      <c r="N98" s="45">
        <v>0</v>
      </c>
      <c r="O98" s="45">
        <v>26487688.510000002</v>
      </c>
      <c r="P98" s="45">
        <v>40223999.299999997</v>
      </c>
      <c r="Q98" s="45">
        <v>0</v>
      </c>
      <c r="R98" s="45">
        <v>0</v>
      </c>
      <c r="S98" s="46">
        <v>-13736310.789999999</v>
      </c>
      <c r="T98" s="47" t="str">
        <f>IF(K98=Balanza_de_Comprobación3[[#This Row],[Columna1]],"S","N")</f>
        <v>S</v>
      </c>
      <c r="U98" s="47" t="str">
        <f>IF(L98=Balanza_de_Comprobación3[[#This Row],[Columna2]],"S","N")</f>
        <v>S</v>
      </c>
      <c r="V98" s="47" t="str">
        <f>IF(M98=Balanza_de_Comprobación3[[#This Row],[Columna3]],"S","N")</f>
        <v>S</v>
      </c>
      <c r="W98" s="47" t="str">
        <f>IF(N98=Balanza_de_Comprobación3[[#This Row],[Columna4]],"S","N")</f>
        <v>S</v>
      </c>
      <c r="X98" s="47" t="str">
        <f>IF(O98=Balanza_de_Comprobación3[[#This Row],[Columna5]],"S","N")</f>
        <v>S</v>
      </c>
      <c r="Y98" s="47" t="str">
        <f>IF(P98=Balanza_de_Comprobación3[[#This Row],[Columna6]],"S","N")</f>
        <v>S</v>
      </c>
      <c r="Z98" s="47" t="str">
        <f>IF(Q98=Balanza_de_Comprobación3[[#This Row],[Columna7]],"S","N")</f>
        <v>S</v>
      </c>
      <c r="AA98" s="47" t="str">
        <f>IF(R98=Balanza_de_Comprobación3[[#This Row],[Columna8]],"S","N")</f>
        <v>S</v>
      </c>
      <c r="AB98" s="47" t="str">
        <f>IF(S98=Balanza_de_Comprobación3[[#This Row],[Columna9]],"S","N")</f>
        <v>S</v>
      </c>
    </row>
    <row r="99" spans="1:28" x14ac:dyDescent="0.25">
      <c r="A99" s="33" t="s">
        <v>104</v>
      </c>
      <c r="B99" s="52" t="s">
        <v>192</v>
      </c>
      <c r="C99" s="54" t="s">
        <v>193</v>
      </c>
      <c r="D99" s="28">
        <v>0</v>
      </c>
      <c r="E99" s="28">
        <v>914418402.59000003</v>
      </c>
      <c r="F99" s="28">
        <v>1113443209.1800001</v>
      </c>
      <c r="G99" s="28">
        <v>1203860161.6199999</v>
      </c>
      <c r="H99" s="28">
        <v>0</v>
      </c>
      <c r="I99" s="29">
        <v>1004835355.03</v>
      </c>
      <c r="K99" s="42" t="s">
        <v>104</v>
      </c>
      <c r="L99" s="43" t="s">
        <v>192</v>
      </c>
      <c r="M99" s="44" t="s">
        <v>193</v>
      </c>
      <c r="N99" s="45">
        <v>0</v>
      </c>
      <c r="O99" s="45">
        <v>914418402.59000003</v>
      </c>
      <c r="P99" s="45">
        <v>1113443209.1800001</v>
      </c>
      <c r="Q99" s="45">
        <v>1160546666.3800001</v>
      </c>
      <c r="R99" s="45">
        <v>0</v>
      </c>
      <c r="S99" s="46">
        <v>961521859.78999996</v>
      </c>
      <c r="T99" s="47" t="str">
        <f>IF(K99=Balanza_de_Comprobación3[[#This Row],[Columna1]],"S","N")</f>
        <v>S</v>
      </c>
      <c r="U99" s="47" t="str">
        <f>IF(L99=Balanza_de_Comprobación3[[#This Row],[Columna2]],"S","N")</f>
        <v>S</v>
      </c>
      <c r="V99" s="47" t="str">
        <f>IF(M99=Balanza_de_Comprobación3[[#This Row],[Columna3]],"S","N")</f>
        <v>S</v>
      </c>
      <c r="W99" s="47" t="str">
        <f>IF(N99=Balanza_de_Comprobación3[[#This Row],[Columna4]],"S","N")</f>
        <v>S</v>
      </c>
      <c r="X99" s="47" t="str">
        <f>IF(O99=Balanza_de_Comprobación3[[#This Row],[Columna5]],"S","N")</f>
        <v>S</v>
      </c>
      <c r="Y99" s="47" t="str">
        <f>IF(P99=Balanza_de_Comprobación3[[#This Row],[Columna6]],"S","N")</f>
        <v>S</v>
      </c>
      <c r="Z99" s="47" t="str">
        <f>IF(Q99=Balanza_de_Comprobación3[[#This Row],[Columna7]],"S","N")</f>
        <v>N</v>
      </c>
      <c r="AA99" s="47" t="str">
        <f>IF(R99=Balanza_de_Comprobación3[[#This Row],[Columna8]],"S","N")</f>
        <v>S</v>
      </c>
      <c r="AB99" s="47" t="str">
        <f>IF(S99=Balanza_de_Comprobación3[[#This Row],[Columna9]],"S","N")</f>
        <v>N</v>
      </c>
    </row>
    <row r="100" spans="1:28" x14ac:dyDescent="0.25">
      <c r="A100" s="33" t="s">
        <v>104</v>
      </c>
      <c r="B100" s="52" t="s">
        <v>194</v>
      </c>
      <c r="C100" s="54" t="s">
        <v>195</v>
      </c>
      <c r="D100" s="28">
        <v>0</v>
      </c>
      <c r="E100" s="28">
        <v>914418402.59000003</v>
      </c>
      <c r="F100" s="28">
        <v>1113443209.1800001</v>
      </c>
      <c r="G100" s="28">
        <v>1203860161.6199999</v>
      </c>
      <c r="H100" s="28">
        <v>0</v>
      </c>
      <c r="I100" s="29">
        <v>1004835355.03</v>
      </c>
      <c r="K100" s="42" t="s">
        <v>104</v>
      </c>
      <c r="L100" s="43" t="s">
        <v>194</v>
      </c>
      <c r="M100" s="44" t="s">
        <v>195</v>
      </c>
      <c r="N100" s="45">
        <v>0</v>
      </c>
      <c r="O100" s="45">
        <v>914418402.59000003</v>
      </c>
      <c r="P100" s="45">
        <v>1113443209.1800001</v>
      </c>
      <c r="Q100" s="45">
        <v>1160546666.3800001</v>
      </c>
      <c r="R100" s="45">
        <v>0</v>
      </c>
      <c r="S100" s="46">
        <v>961521859.78999996</v>
      </c>
      <c r="T100" s="47" t="str">
        <f>IF(K100=Balanza_de_Comprobación3[[#This Row],[Columna1]],"S","N")</f>
        <v>S</v>
      </c>
      <c r="U100" s="47" t="str">
        <f>IF(L100=Balanza_de_Comprobación3[[#This Row],[Columna2]],"S","N")</f>
        <v>S</v>
      </c>
      <c r="V100" s="47" t="str">
        <f>IF(M100=Balanza_de_Comprobación3[[#This Row],[Columna3]],"S","N")</f>
        <v>S</v>
      </c>
      <c r="W100" s="47" t="str">
        <f>IF(N100=Balanza_de_Comprobación3[[#This Row],[Columna4]],"S","N")</f>
        <v>S</v>
      </c>
      <c r="X100" s="47" t="str">
        <f>IF(O100=Balanza_de_Comprobación3[[#This Row],[Columna5]],"S","N")</f>
        <v>S</v>
      </c>
      <c r="Y100" s="47" t="str">
        <f>IF(P100=Balanza_de_Comprobación3[[#This Row],[Columna6]],"S","N")</f>
        <v>S</v>
      </c>
      <c r="Z100" s="47" t="str">
        <f>IF(Q100=Balanza_de_Comprobación3[[#This Row],[Columna7]],"S","N")</f>
        <v>N</v>
      </c>
      <c r="AA100" s="47" t="str">
        <f>IF(R100=Balanza_de_Comprobación3[[#This Row],[Columna8]],"S","N")</f>
        <v>S</v>
      </c>
      <c r="AB100" s="47" t="str">
        <f>IF(S100=Balanza_de_Comprobación3[[#This Row],[Columna9]],"S","N")</f>
        <v>N</v>
      </c>
    </row>
    <row r="101" spans="1:28" x14ac:dyDescent="0.25">
      <c r="A101" s="33" t="s">
        <v>104</v>
      </c>
      <c r="B101" s="53" t="s">
        <v>196</v>
      </c>
      <c r="C101" s="3" t="s">
        <v>197</v>
      </c>
      <c r="D101" s="28">
        <v>0</v>
      </c>
      <c r="E101" s="28">
        <v>914418402.59000003</v>
      </c>
      <c r="F101" s="28">
        <v>1113443209.1800001</v>
      </c>
      <c r="G101" s="28">
        <v>1137825565.74</v>
      </c>
      <c r="H101" s="28">
        <v>0</v>
      </c>
      <c r="I101" s="29">
        <v>938800759.14999998</v>
      </c>
      <c r="K101" s="42" t="s">
        <v>104</v>
      </c>
      <c r="L101" s="43" t="s">
        <v>196</v>
      </c>
      <c r="M101" s="44" t="s">
        <v>197</v>
      </c>
      <c r="N101" s="45">
        <v>0</v>
      </c>
      <c r="O101" s="45">
        <v>914418402.59000003</v>
      </c>
      <c r="P101" s="45">
        <v>1113443209.1800001</v>
      </c>
      <c r="Q101" s="45">
        <v>1137825565.74</v>
      </c>
      <c r="R101" s="45">
        <v>0</v>
      </c>
      <c r="S101" s="46">
        <v>938800759.14999998</v>
      </c>
      <c r="T101" s="47" t="str">
        <f>IF(K101=Balanza_de_Comprobación3[[#This Row],[Columna1]],"S","N")</f>
        <v>S</v>
      </c>
      <c r="U101" s="47" t="str">
        <f>IF(L101=Balanza_de_Comprobación3[[#This Row],[Columna2]],"S","N")</f>
        <v>S</v>
      </c>
      <c r="V101" s="47" t="str">
        <f>IF(M101=Balanza_de_Comprobación3[[#This Row],[Columna3]],"S","N")</f>
        <v>S</v>
      </c>
      <c r="W101" s="47" t="str">
        <f>IF(N101=Balanza_de_Comprobación3[[#This Row],[Columna4]],"S","N")</f>
        <v>S</v>
      </c>
      <c r="X101" s="47" t="str">
        <f>IF(O101=Balanza_de_Comprobación3[[#This Row],[Columna5]],"S","N")</f>
        <v>S</v>
      </c>
      <c r="Y101" s="47" t="str">
        <f>IF(P101=Balanza_de_Comprobación3[[#This Row],[Columna6]],"S","N")</f>
        <v>S</v>
      </c>
      <c r="Z101" s="47" t="str">
        <f>IF(Q101=Balanza_de_Comprobación3[[#This Row],[Columna7]],"S","N")</f>
        <v>S</v>
      </c>
      <c r="AA101" s="47" t="str">
        <f>IF(R101=Balanza_de_Comprobación3[[#This Row],[Columna8]],"S","N")</f>
        <v>S</v>
      </c>
      <c r="AB101" s="47" t="str">
        <f>IF(S101=Balanza_de_Comprobación3[[#This Row],[Columna9]],"S","N")</f>
        <v>S</v>
      </c>
    </row>
    <row r="102" spans="1:28" x14ac:dyDescent="0.25">
      <c r="A102" s="33" t="s">
        <v>104</v>
      </c>
      <c r="B102" s="53" t="s">
        <v>198</v>
      </c>
      <c r="C102" s="3" t="s">
        <v>199</v>
      </c>
      <c r="D102" s="28">
        <v>0</v>
      </c>
      <c r="E102" s="28">
        <v>240081583.24000001</v>
      </c>
      <c r="F102" s="28">
        <v>907338242.20000005</v>
      </c>
      <c r="G102" s="28">
        <v>917348166.46000004</v>
      </c>
      <c r="H102" s="28">
        <v>0</v>
      </c>
      <c r="I102" s="29">
        <v>250091507.5</v>
      </c>
      <c r="K102" s="42" t="s">
        <v>104</v>
      </c>
      <c r="L102" s="43" t="s">
        <v>198</v>
      </c>
      <c r="M102" s="44" t="s">
        <v>199</v>
      </c>
      <c r="N102" s="45">
        <v>0</v>
      </c>
      <c r="O102" s="45">
        <v>240081583.24000001</v>
      </c>
      <c r="P102" s="45">
        <v>907338242.20000005</v>
      </c>
      <c r="Q102" s="45">
        <v>917348166.46000004</v>
      </c>
      <c r="R102" s="45">
        <v>0</v>
      </c>
      <c r="S102" s="46">
        <v>250091507.5</v>
      </c>
      <c r="T102" s="47" t="str">
        <f>IF(K102=Balanza_de_Comprobación3[[#This Row],[Columna1]],"S","N")</f>
        <v>S</v>
      </c>
      <c r="U102" s="47" t="str">
        <f>IF(L102=Balanza_de_Comprobación3[[#This Row],[Columna2]],"S","N")</f>
        <v>S</v>
      </c>
      <c r="V102" s="47" t="str">
        <f>IF(M102=Balanza_de_Comprobación3[[#This Row],[Columna3]],"S","N")</f>
        <v>S</v>
      </c>
      <c r="W102" s="47" t="str">
        <f>IF(N102=Balanza_de_Comprobación3[[#This Row],[Columna4]],"S","N")</f>
        <v>S</v>
      </c>
      <c r="X102" s="47" t="str">
        <f>IF(O102=Balanza_de_Comprobación3[[#This Row],[Columna5]],"S","N")</f>
        <v>S</v>
      </c>
      <c r="Y102" s="47" t="str">
        <f>IF(P102=Balanza_de_Comprobación3[[#This Row],[Columna6]],"S","N")</f>
        <v>S</v>
      </c>
      <c r="Z102" s="47" t="str">
        <f>IF(Q102=Balanza_de_Comprobación3[[#This Row],[Columna7]],"S","N")</f>
        <v>S</v>
      </c>
      <c r="AA102" s="47" t="str">
        <f>IF(R102=Balanza_de_Comprobación3[[#This Row],[Columna8]],"S","N")</f>
        <v>S</v>
      </c>
      <c r="AB102" s="47" t="str">
        <f>IF(S102=Balanza_de_Comprobación3[[#This Row],[Columna9]],"S","N")</f>
        <v>S</v>
      </c>
    </row>
    <row r="103" spans="1:28" x14ac:dyDescent="0.25">
      <c r="A103" s="33" t="s">
        <v>104</v>
      </c>
      <c r="B103" s="53" t="s">
        <v>200</v>
      </c>
      <c r="C103" s="3" t="s">
        <v>201</v>
      </c>
      <c r="D103" s="28">
        <v>0</v>
      </c>
      <c r="E103" s="28">
        <v>56237455.119999997</v>
      </c>
      <c r="F103" s="28">
        <v>493799265.42000002</v>
      </c>
      <c r="G103" s="28">
        <v>499095991.70999998</v>
      </c>
      <c r="H103" s="28">
        <v>0</v>
      </c>
      <c r="I103" s="29">
        <v>61534181.409999996</v>
      </c>
      <c r="K103" s="42" t="s">
        <v>104</v>
      </c>
      <c r="L103" s="43" t="s">
        <v>200</v>
      </c>
      <c r="M103" s="44" t="s">
        <v>201</v>
      </c>
      <c r="N103" s="45">
        <v>0</v>
      </c>
      <c r="O103" s="45">
        <v>56237455.119999997</v>
      </c>
      <c r="P103" s="45">
        <v>493799265.42000002</v>
      </c>
      <c r="Q103" s="45">
        <v>499095991.70999998</v>
      </c>
      <c r="R103" s="45">
        <v>0</v>
      </c>
      <c r="S103" s="46">
        <v>61534181.409999996</v>
      </c>
      <c r="T103" s="47" t="str">
        <f>IF(K103=Balanza_de_Comprobación3[[#This Row],[Columna1]],"S","N")</f>
        <v>S</v>
      </c>
      <c r="U103" s="47" t="str">
        <f>IF(L103=Balanza_de_Comprobación3[[#This Row],[Columna2]],"S","N")</f>
        <v>S</v>
      </c>
      <c r="V103" s="47" t="str">
        <f>IF(M103=Balanza_de_Comprobación3[[#This Row],[Columna3]],"S","N")</f>
        <v>S</v>
      </c>
      <c r="W103" s="47" t="str">
        <f>IF(N103=Balanza_de_Comprobación3[[#This Row],[Columna4]],"S","N")</f>
        <v>S</v>
      </c>
      <c r="X103" s="47" t="str">
        <f>IF(O103=Balanza_de_Comprobación3[[#This Row],[Columna5]],"S","N")</f>
        <v>S</v>
      </c>
      <c r="Y103" s="47" t="str">
        <f>IF(P103=Balanza_de_Comprobación3[[#This Row],[Columna6]],"S","N")</f>
        <v>S</v>
      </c>
      <c r="Z103" s="47" t="str">
        <f>IF(Q103=Balanza_de_Comprobación3[[#This Row],[Columna7]],"S","N")</f>
        <v>S</v>
      </c>
      <c r="AA103" s="47" t="str">
        <f>IF(R103=Balanza_de_Comprobación3[[#This Row],[Columna8]],"S","N")</f>
        <v>S</v>
      </c>
      <c r="AB103" s="47" t="str">
        <f>IF(S103=Balanza_de_Comprobación3[[#This Row],[Columna9]],"S","N")</f>
        <v>S</v>
      </c>
    </row>
    <row r="104" spans="1:28" x14ac:dyDescent="0.25">
      <c r="A104" s="33" t="s">
        <v>104</v>
      </c>
      <c r="B104" s="53" t="s">
        <v>202</v>
      </c>
      <c r="C104" s="3" t="s">
        <v>203</v>
      </c>
      <c r="D104" s="28">
        <v>0</v>
      </c>
      <c r="E104" s="28">
        <v>3811796.24</v>
      </c>
      <c r="F104" s="28">
        <v>0</v>
      </c>
      <c r="G104" s="28">
        <v>0</v>
      </c>
      <c r="H104" s="28">
        <v>0</v>
      </c>
      <c r="I104" s="29">
        <v>3811796.24</v>
      </c>
      <c r="K104" s="42" t="s">
        <v>104</v>
      </c>
      <c r="L104" s="43" t="s">
        <v>202</v>
      </c>
      <c r="M104" s="44" t="s">
        <v>203</v>
      </c>
      <c r="N104" s="45">
        <v>0</v>
      </c>
      <c r="O104" s="45">
        <v>3811796.24</v>
      </c>
      <c r="P104" s="45">
        <v>0</v>
      </c>
      <c r="Q104" s="45">
        <v>0</v>
      </c>
      <c r="R104" s="45">
        <v>0</v>
      </c>
      <c r="S104" s="46">
        <v>3811796.24</v>
      </c>
      <c r="T104" s="47" t="str">
        <f>IF(K104=Balanza_de_Comprobación3[[#This Row],[Columna1]],"S","N")</f>
        <v>S</v>
      </c>
      <c r="U104" s="47" t="str">
        <f>IF(L104=Balanza_de_Comprobación3[[#This Row],[Columna2]],"S","N")</f>
        <v>S</v>
      </c>
      <c r="V104" s="47" t="str">
        <f>IF(M104=Balanza_de_Comprobación3[[#This Row],[Columna3]],"S","N")</f>
        <v>S</v>
      </c>
      <c r="W104" s="47" t="str">
        <f>IF(N104=Balanza_de_Comprobación3[[#This Row],[Columna4]],"S","N")</f>
        <v>S</v>
      </c>
      <c r="X104" s="47" t="str">
        <f>IF(O104=Balanza_de_Comprobación3[[#This Row],[Columna5]],"S","N")</f>
        <v>S</v>
      </c>
      <c r="Y104" s="47" t="str">
        <f>IF(P104=Balanza_de_Comprobación3[[#This Row],[Columna6]],"S","N")</f>
        <v>S</v>
      </c>
      <c r="Z104" s="47" t="str">
        <f>IF(Q104=Balanza_de_Comprobación3[[#This Row],[Columna7]],"S","N")</f>
        <v>S</v>
      </c>
      <c r="AA104" s="47" t="str">
        <f>IF(R104=Balanza_de_Comprobación3[[#This Row],[Columna8]],"S","N")</f>
        <v>S</v>
      </c>
      <c r="AB104" s="47" t="str">
        <f>IF(S104=Balanza_de_Comprobación3[[#This Row],[Columna9]],"S","N")</f>
        <v>S</v>
      </c>
    </row>
    <row r="105" spans="1:28" x14ac:dyDescent="0.25">
      <c r="A105" s="33" t="s">
        <v>104</v>
      </c>
      <c r="B105" s="53" t="s">
        <v>204</v>
      </c>
      <c r="C105" s="3" t="s">
        <v>205</v>
      </c>
      <c r="D105" s="28">
        <v>0</v>
      </c>
      <c r="E105" s="28">
        <v>16457339.52</v>
      </c>
      <c r="F105" s="28">
        <v>0</v>
      </c>
      <c r="G105" s="28">
        <v>0</v>
      </c>
      <c r="H105" s="28">
        <v>0</v>
      </c>
      <c r="I105" s="29">
        <v>16457339.52</v>
      </c>
      <c r="K105" s="42" t="s">
        <v>104</v>
      </c>
      <c r="L105" s="43" t="s">
        <v>204</v>
      </c>
      <c r="M105" s="44" t="s">
        <v>205</v>
      </c>
      <c r="N105" s="45">
        <v>0</v>
      </c>
      <c r="O105" s="45">
        <v>16457339.52</v>
      </c>
      <c r="P105" s="45">
        <v>0</v>
      </c>
      <c r="Q105" s="45">
        <v>0</v>
      </c>
      <c r="R105" s="45">
        <v>0</v>
      </c>
      <c r="S105" s="46">
        <v>16457339.52</v>
      </c>
      <c r="T105" s="47" t="str">
        <f>IF(K105=Balanza_de_Comprobación3[[#This Row],[Columna1]],"S","N")</f>
        <v>S</v>
      </c>
      <c r="U105" s="47" t="str">
        <f>IF(L105=Balanza_de_Comprobación3[[#This Row],[Columna2]],"S","N")</f>
        <v>S</v>
      </c>
      <c r="V105" s="47" t="str">
        <f>IF(M105=Balanza_de_Comprobación3[[#This Row],[Columna3]],"S","N")</f>
        <v>S</v>
      </c>
      <c r="W105" s="47" t="str">
        <f>IF(N105=Balanza_de_Comprobación3[[#This Row],[Columna4]],"S","N")</f>
        <v>S</v>
      </c>
      <c r="X105" s="47" t="str">
        <f>IF(O105=Balanza_de_Comprobación3[[#This Row],[Columna5]],"S","N")</f>
        <v>S</v>
      </c>
      <c r="Y105" s="47" t="str">
        <f>IF(P105=Balanza_de_Comprobación3[[#This Row],[Columna6]],"S","N")</f>
        <v>S</v>
      </c>
      <c r="Z105" s="47" t="str">
        <f>IF(Q105=Balanza_de_Comprobación3[[#This Row],[Columna7]],"S","N")</f>
        <v>S</v>
      </c>
      <c r="AA105" s="47" t="str">
        <f>IF(R105=Balanza_de_Comprobación3[[#This Row],[Columna8]],"S","N")</f>
        <v>S</v>
      </c>
      <c r="AB105" s="47" t="str">
        <f>IF(S105=Balanza_de_Comprobación3[[#This Row],[Columna9]],"S","N")</f>
        <v>S</v>
      </c>
    </row>
    <row r="106" spans="1:28" x14ac:dyDescent="0.25">
      <c r="A106" s="33" t="s">
        <v>104</v>
      </c>
      <c r="B106" s="53" t="s">
        <v>206</v>
      </c>
      <c r="C106" s="3" t="s">
        <v>205</v>
      </c>
      <c r="D106" s="28">
        <v>0</v>
      </c>
      <c r="E106" s="28">
        <v>16457339.52</v>
      </c>
      <c r="F106" s="28">
        <v>0</v>
      </c>
      <c r="G106" s="28">
        <v>0</v>
      </c>
      <c r="H106" s="28">
        <v>0</v>
      </c>
      <c r="I106" s="29">
        <v>16457339.52</v>
      </c>
      <c r="K106" s="42" t="s">
        <v>104</v>
      </c>
      <c r="L106" s="43" t="s">
        <v>206</v>
      </c>
      <c r="M106" s="44" t="s">
        <v>205</v>
      </c>
      <c r="N106" s="45">
        <v>0</v>
      </c>
      <c r="O106" s="45">
        <v>16457339.52</v>
      </c>
      <c r="P106" s="45">
        <v>0</v>
      </c>
      <c r="Q106" s="45">
        <v>0</v>
      </c>
      <c r="R106" s="45">
        <v>0</v>
      </c>
      <c r="S106" s="46">
        <v>16457339.52</v>
      </c>
      <c r="T106" s="47" t="str">
        <f>IF(K106=Balanza_de_Comprobación3[[#This Row],[Columna1]],"S","N")</f>
        <v>S</v>
      </c>
      <c r="U106" s="47" t="str">
        <f>IF(L106=Balanza_de_Comprobación3[[#This Row],[Columna2]],"S","N")</f>
        <v>S</v>
      </c>
      <c r="V106" s="47" t="str">
        <f>IF(M106=Balanza_de_Comprobación3[[#This Row],[Columna3]],"S","N")</f>
        <v>S</v>
      </c>
      <c r="W106" s="47" t="str">
        <f>IF(N106=Balanza_de_Comprobación3[[#This Row],[Columna4]],"S","N")</f>
        <v>S</v>
      </c>
      <c r="X106" s="47" t="str">
        <f>IF(O106=Balanza_de_Comprobación3[[#This Row],[Columna5]],"S","N")</f>
        <v>S</v>
      </c>
      <c r="Y106" s="47" t="str">
        <f>IF(P106=Balanza_de_Comprobación3[[#This Row],[Columna6]],"S","N")</f>
        <v>S</v>
      </c>
      <c r="Z106" s="47" t="str">
        <f>IF(Q106=Balanza_de_Comprobación3[[#This Row],[Columna7]],"S","N")</f>
        <v>S</v>
      </c>
      <c r="AA106" s="47" t="str">
        <f>IF(R106=Balanza_de_Comprobación3[[#This Row],[Columna8]],"S","N")</f>
        <v>S</v>
      </c>
      <c r="AB106" s="47" t="str">
        <f>IF(S106=Balanza_de_Comprobación3[[#This Row],[Columna9]],"S","N")</f>
        <v>S</v>
      </c>
    </row>
    <row r="107" spans="1:28" x14ac:dyDescent="0.25">
      <c r="A107" s="33" t="s">
        <v>104</v>
      </c>
      <c r="B107" s="53" t="s">
        <v>207</v>
      </c>
      <c r="C107" s="3" t="s">
        <v>208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v>0</v>
      </c>
      <c r="K107" s="42" t="s">
        <v>104</v>
      </c>
      <c r="L107" s="43" t="s">
        <v>207</v>
      </c>
      <c r="M107" s="44" t="s">
        <v>208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6">
        <v>0</v>
      </c>
      <c r="T107" s="47" t="str">
        <f>IF(K107=Balanza_de_Comprobación3[[#This Row],[Columna1]],"S","N")</f>
        <v>S</v>
      </c>
      <c r="U107" s="47" t="str">
        <f>IF(L107=Balanza_de_Comprobación3[[#This Row],[Columna2]],"S","N")</f>
        <v>S</v>
      </c>
      <c r="V107" s="47" t="str">
        <f>IF(M107=Balanza_de_Comprobación3[[#This Row],[Columna3]],"S","N")</f>
        <v>S</v>
      </c>
      <c r="W107" s="47" t="str">
        <f>IF(N107=Balanza_de_Comprobación3[[#This Row],[Columna4]],"S","N")</f>
        <v>S</v>
      </c>
      <c r="X107" s="47" t="str">
        <f>IF(O107=Balanza_de_Comprobación3[[#This Row],[Columna5]],"S","N")</f>
        <v>S</v>
      </c>
      <c r="Y107" s="47" t="str">
        <f>IF(P107=Balanza_de_Comprobación3[[#This Row],[Columna6]],"S","N")</f>
        <v>S</v>
      </c>
      <c r="Z107" s="47" t="str">
        <f>IF(Q107=Balanza_de_Comprobación3[[#This Row],[Columna7]],"S","N")</f>
        <v>S</v>
      </c>
      <c r="AA107" s="47" t="str">
        <f>IF(R107=Balanza_de_Comprobación3[[#This Row],[Columna8]],"S","N")</f>
        <v>S</v>
      </c>
      <c r="AB107" s="47" t="str">
        <f>IF(S107=Balanza_de_Comprobación3[[#This Row],[Columna9]],"S","N")</f>
        <v>S</v>
      </c>
    </row>
    <row r="108" spans="1:28" x14ac:dyDescent="0.25">
      <c r="A108" s="33" t="s">
        <v>104</v>
      </c>
      <c r="B108" s="53" t="s">
        <v>209</v>
      </c>
      <c r="C108" s="3" t="s">
        <v>210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v>0</v>
      </c>
      <c r="K108" s="42" t="s">
        <v>104</v>
      </c>
      <c r="L108" s="43" t="s">
        <v>209</v>
      </c>
      <c r="M108" s="44" t="s">
        <v>210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6">
        <v>0</v>
      </c>
      <c r="T108" s="47" t="str">
        <f>IF(K108=Balanza_de_Comprobación3[[#This Row],[Columna1]],"S","N")</f>
        <v>S</v>
      </c>
      <c r="U108" s="47" t="str">
        <f>IF(L108=Balanza_de_Comprobación3[[#This Row],[Columna2]],"S","N")</f>
        <v>S</v>
      </c>
      <c r="V108" s="47" t="str">
        <f>IF(M108=Balanza_de_Comprobación3[[#This Row],[Columna3]],"S","N")</f>
        <v>S</v>
      </c>
      <c r="W108" s="47" t="str">
        <f>IF(N108=Balanza_de_Comprobación3[[#This Row],[Columna4]],"S","N")</f>
        <v>S</v>
      </c>
      <c r="X108" s="47" t="str">
        <f>IF(O108=Balanza_de_Comprobación3[[#This Row],[Columna5]],"S","N")</f>
        <v>S</v>
      </c>
      <c r="Y108" s="47" t="str">
        <f>IF(P108=Balanza_de_Comprobación3[[#This Row],[Columna6]],"S","N")</f>
        <v>S</v>
      </c>
      <c r="Z108" s="47" t="str">
        <f>IF(Q108=Balanza_de_Comprobación3[[#This Row],[Columna7]],"S","N")</f>
        <v>S</v>
      </c>
      <c r="AA108" s="47" t="str">
        <f>IF(R108=Balanza_de_Comprobación3[[#This Row],[Columna8]],"S","N")</f>
        <v>S</v>
      </c>
      <c r="AB108" s="47" t="str">
        <f>IF(S108=Balanza_de_Comprobación3[[#This Row],[Columna9]],"S","N")</f>
        <v>S</v>
      </c>
    </row>
    <row r="109" spans="1:28" x14ac:dyDescent="0.25">
      <c r="A109" s="33" t="s">
        <v>104</v>
      </c>
      <c r="B109" s="53" t="s">
        <v>211</v>
      </c>
      <c r="C109" s="3" t="s">
        <v>212</v>
      </c>
      <c r="D109" s="28">
        <v>0</v>
      </c>
      <c r="E109" s="28">
        <v>13250.78</v>
      </c>
      <c r="F109" s="28">
        <v>448939552.08999997</v>
      </c>
      <c r="G109" s="28">
        <v>448939552.08999997</v>
      </c>
      <c r="H109" s="28">
        <v>0</v>
      </c>
      <c r="I109" s="29">
        <v>13250.78</v>
      </c>
      <c r="K109" s="42" t="s">
        <v>104</v>
      </c>
      <c r="L109" s="43" t="s">
        <v>211</v>
      </c>
      <c r="M109" s="44" t="s">
        <v>212</v>
      </c>
      <c r="N109" s="45">
        <v>0</v>
      </c>
      <c r="O109" s="45">
        <v>13250.78</v>
      </c>
      <c r="P109" s="45">
        <v>448939552.08999997</v>
      </c>
      <c r="Q109" s="45">
        <v>448939552.08999997</v>
      </c>
      <c r="R109" s="45">
        <v>0</v>
      </c>
      <c r="S109" s="46">
        <v>13250.78</v>
      </c>
      <c r="T109" s="47" t="str">
        <f>IF(K109=Balanza_de_Comprobación3[[#This Row],[Columna1]],"S","N")</f>
        <v>S</v>
      </c>
      <c r="U109" s="47" t="str">
        <f>IF(L109=Balanza_de_Comprobación3[[#This Row],[Columna2]],"S","N")</f>
        <v>S</v>
      </c>
      <c r="V109" s="47" t="str">
        <f>IF(M109=Balanza_de_Comprobación3[[#This Row],[Columna3]],"S","N")</f>
        <v>S</v>
      </c>
      <c r="W109" s="47" t="str">
        <f>IF(N109=Balanza_de_Comprobación3[[#This Row],[Columna4]],"S","N")</f>
        <v>S</v>
      </c>
      <c r="X109" s="47" t="str">
        <f>IF(O109=Balanza_de_Comprobación3[[#This Row],[Columna5]],"S","N")</f>
        <v>S</v>
      </c>
      <c r="Y109" s="47" t="str">
        <f>IF(P109=Balanza_de_Comprobación3[[#This Row],[Columna6]],"S","N")</f>
        <v>S</v>
      </c>
      <c r="Z109" s="47" t="str">
        <f>IF(Q109=Balanza_de_Comprobación3[[#This Row],[Columna7]],"S","N")</f>
        <v>S</v>
      </c>
      <c r="AA109" s="47" t="str">
        <f>IF(R109=Balanza_de_Comprobación3[[#This Row],[Columna8]],"S","N")</f>
        <v>S</v>
      </c>
      <c r="AB109" s="47" t="str">
        <f>IF(S109=Balanza_de_Comprobación3[[#This Row],[Columna9]],"S","N")</f>
        <v>S</v>
      </c>
    </row>
    <row r="110" spans="1:28" x14ac:dyDescent="0.25">
      <c r="A110" s="33" t="s">
        <v>104</v>
      </c>
      <c r="B110" s="53" t="s">
        <v>213</v>
      </c>
      <c r="C110" s="3" t="s">
        <v>71</v>
      </c>
      <c r="D110" s="28">
        <v>0</v>
      </c>
      <c r="E110" s="28">
        <v>0</v>
      </c>
      <c r="F110" s="28">
        <v>202959971.56999999</v>
      </c>
      <c r="G110" s="28">
        <v>202959971.56999999</v>
      </c>
      <c r="H110" s="28">
        <v>0</v>
      </c>
      <c r="I110" s="29">
        <v>0</v>
      </c>
      <c r="K110" s="42" t="s">
        <v>104</v>
      </c>
      <c r="L110" s="43" t="s">
        <v>213</v>
      </c>
      <c r="M110" s="44" t="s">
        <v>71</v>
      </c>
      <c r="N110" s="45">
        <v>0</v>
      </c>
      <c r="O110" s="45">
        <v>0</v>
      </c>
      <c r="P110" s="45">
        <v>202959971.56999999</v>
      </c>
      <c r="Q110" s="45">
        <v>202959971.56999999</v>
      </c>
      <c r="R110" s="45">
        <v>0</v>
      </c>
      <c r="S110" s="46">
        <v>0</v>
      </c>
      <c r="T110" s="47" t="str">
        <f>IF(K110=Balanza_de_Comprobación3[[#This Row],[Columna1]],"S","N")</f>
        <v>S</v>
      </c>
      <c r="U110" s="47" t="str">
        <f>IF(L110=Balanza_de_Comprobación3[[#This Row],[Columna2]],"S","N")</f>
        <v>S</v>
      </c>
      <c r="V110" s="47" t="str">
        <f>IF(M110=Balanza_de_Comprobación3[[#This Row],[Columna3]],"S","N")</f>
        <v>S</v>
      </c>
      <c r="W110" s="47" t="str">
        <f>IF(N110=Balanza_de_Comprobación3[[#This Row],[Columna4]],"S","N")</f>
        <v>S</v>
      </c>
      <c r="X110" s="47" t="str">
        <f>IF(O110=Balanza_de_Comprobación3[[#This Row],[Columna5]],"S","N")</f>
        <v>S</v>
      </c>
      <c r="Y110" s="47" t="str">
        <f>IF(P110=Balanza_de_Comprobación3[[#This Row],[Columna6]],"S","N")</f>
        <v>S</v>
      </c>
      <c r="Z110" s="47" t="str">
        <f>IF(Q110=Balanza_de_Comprobación3[[#This Row],[Columna7]],"S","N")</f>
        <v>S</v>
      </c>
      <c r="AA110" s="47" t="str">
        <f>IF(R110=Balanza_de_Comprobación3[[#This Row],[Columna8]],"S","N")</f>
        <v>S</v>
      </c>
      <c r="AB110" s="47" t="str">
        <f>IF(S110=Balanza_de_Comprobación3[[#This Row],[Columna9]],"S","N")</f>
        <v>S</v>
      </c>
    </row>
    <row r="111" spans="1:28" x14ac:dyDescent="0.25">
      <c r="A111" s="33" t="s">
        <v>104</v>
      </c>
      <c r="B111" s="53" t="s">
        <v>214</v>
      </c>
      <c r="C111" s="3" t="s">
        <v>210</v>
      </c>
      <c r="D111" s="28">
        <v>0</v>
      </c>
      <c r="E111" s="28">
        <v>13250.78</v>
      </c>
      <c r="F111" s="28">
        <v>44670662.119999997</v>
      </c>
      <c r="G111" s="28">
        <v>44670662.119999997</v>
      </c>
      <c r="H111" s="28">
        <v>0</v>
      </c>
      <c r="I111" s="29">
        <v>13250.78</v>
      </c>
      <c r="K111" s="42" t="s">
        <v>104</v>
      </c>
      <c r="L111" s="43" t="s">
        <v>214</v>
      </c>
      <c r="M111" s="44" t="s">
        <v>210</v>
      </c>
      <c r="N111" s="45">
        <v>0</v>
      </c>
      <c r="O111" s="45">
        <v>13250.78</v>
      </c>
      <c r="P111" s="45">
        <v>44670662.119999997</v>
      </c>
      <c r="Q111" s="45">
        <v>44670662.119999997</v>
      </c>
      <c r="R111" s="45">
        <v>0</v>
      </c>
      <c r="S111" s="46">
        <v>13250.78</v>
      </c>
      <c r="T111" s="47" t="str">
        <f>IF(K111=Balanza_de_Comprobación3[[#This Row],[Columna1]],"S","N")</f>
        <v>S</v>
      </c>
      <c r="U111" s="47" t="str">
        <f>IF(L111=Balanza_de_Comprobación3[[#This Row],[Columna2]],"S","N")</f>
        <v>S</v>
      </c>
      <c r="V111" s="47" t="str">
        <f>IF(M111=Balanza_de_Comprobación3[[#This Row],[Columna3]],"S","N")</f>
        <v>S</v>
      </c>
      <c r="W111" s="47" t="str">
        <f>IF(N111=Balanza_de_Comprobación3[[#This Row],[Columna4]],"S","N")</f>
        <v>S</v>
      </c>
      <c r="X111" s="47" t="str">
        <f>IF(O111=Balanza_de_Comprobación3[[#This Row],[Columna5]],"S","N")</f>
        <v>S</v>
      </c>
      <c r="Y111" s="47" t="str">
        <f>IF(P111=Balanza_de_Comprobación3[[#This Row],[Columna6]],"S","N")</f>
        <v>S</v>
      </c>
      <c r="Z111" s="47" t="str">
        <f>IF(Q111=Balanza_de_Comprobación3[[#This Row],[Columna7]],"S","N")</f>
        <v>S</v>
      </c>
      <c r="AA111" s="47" t="str">
        <f>IF(R111=Balanza_de_Comprobación3[[#This Row],[Columna8]],"S","N")</f>
        <v>S</v>
      </c>
      <c r="AB111" s="47" t="str">
        <f>IF(S111=Balanza_de_Comprobación3[[#This Row],[Columna9]],"S","N")</f>
        <v>S</v>
      </c>
    </row>
    <row r="112" spans="1:28" x14ac:dyDescent="0.25">
      <c r="A112" s="33" t="s">
        <v>104</v>
      </c>
      <c r="B112" s="53" t="s">
        <v>215</v>
      </c>
      <c r="C112" s="3" t="s">
        <v>216</v>
      </c>
      <c r="D112" s="28">
        <v>0</v>
      </c>
      <c r="E112" s="28">
        <v>0</v>
      </c>
      <c r="F112" s="28">
        <v>133438114.89</v>
      </c>
      <c r="G112" s="28">
        <v>133438114.89</v>
      </c>
      <c r="H112" s="28">
        <v>0</v>
      </c>
      <c r="I112" s="29">
        <v>0</v>
      </c>
      <c r="K112" s="42" t="s">
        <v>104</v>
      </c>
      <c r="L112" s="43" t="s">
        <v>215</v>
      </c>
      <c r="M112" s="44" t="s">
        <v>216</v>
      </c>
      <c r="N112" s="45">
        <v>0</v>
      </c>
      <c r="O112" s="45">
        <v>0</v>
      </c>
      <c r="P112" s="45">
        <v>133438114.89</v>
      </c>
      <c r="Q112" s="45">
        <v>133438114.89</v>
      </c>
      <c r="R112" s="45">
        <v>0</v>
      </c>
      <c r="S112" s="46">
        <v>0</v>
      </c>
      <c r="T112" s="47" t="str">
        <f>IF(K112=Balanza_de_Comprobación3[[#This Row],[Columna1]],"S","N")</f>
        <v>S</v>
      </c>
      <c r="U112" s="47" t="str">
        <f>IF(L112=Balanza_de_Comprobación3[[#This Row],[Columna2]],"S","N")</f>
        <v>S</v>
      </c>
      <c r="V112" s="47" t="str">
        <f>IF(M112=Balanza_de_Comprobación3[[#This Row],[Columna3]],"S","N")</f>
        <v>S</v>
      </c>
      <c r="W112" s="47" t="str">
        <f>IF(N112=Balanza_de_Comprobación3[[#This Row],[Columna4]],"S","N")</f>
        <v>S</v>
      </c>
      <c r="X112" s="47" t="str">
        <f>IF(O112=Balanza_de_Comprobación3[[#This Row],[Columna5]],"S","N")</f>
        <v>S</v>
      </c>
      <c r="Y112" s="47" t="str">
        <f>IF(P112=Balanza_de_Comprobación3[[#This Row],[Columna6]],"S","N")</f>
        <v>S</v>
      </c>
      <c r="Z112" s="47" t="str">
        <f>IF(Q112=Balanza_de_Comprobación3[[#This Row],[Columna7]],"S","N")</f>
        <v>S</v>
      </c>
      <c r="AA112" s="47" t="str">
        <f>IF(R112=Balanza_de_Comprobación3[[#This Row],[Columna8]],"S","N")</f>
        <v>S</v>
      </c>
      <c r="AB112" s="47" t="str">
        <f>IF(S112=Balanza_de_Comprobación3[[#This Row],[Columna9]],"S","N")</f>
        <v>S</v>
      </c>
    </row>
    <row r="113" spans="1:28" x14ac:dyDescent="0.25">
      <c r="A113" s="33" t="s">
        <v>104</v>
      </c>
      <c r="B113" s="53" t="s">
        <v>217</v>
      </c>
      <c r="C113" s="3" t="s">
        <v>218</v>
      </c>
      <c r="D113" s="28">
        <v>0</v>
      </c>
      <c r="E113" s="28">
        <v>0</v>
      </c>
      <c r="F113" s="28">
        <v>639201.86</v>
      </c>
      <c r="G113" s="28">
        <v>639201.86</v>
      </c>
      <c r="H113" s="28">
        <v>0</v>
      </c>
      <c r="I113" s="29">
        <v>0</v>
      </c>
      <c r="K113" s="42" t="s">
        <v>104</v>
      </c>
      <c r="L113" s="43" t="s">
        <v>217</v>
      </c>
      <c r="M113" s="44" t="s">
        <v>218</v>
      </c>
      <c r="N113" s="45">
        <v>0</v>
      </c>
      <c r="O113" s="45">
        <v>0</v>
      </c>
      <c r="P113" s="45">
        <v>639201.86</v>
      </c>
      <c r="Q113" s="45">
        <v>639201.86</v>
      </c>
      <c r="R113" s="45">
        <v>0</v>
      </c>
      <c r="S113" s="46">
        <v>0</v>
      </c>
      <c r="T113" s="47" t="str">
        <f>IF(K113=Balanza_de_Comprobación3[[#This Row],[Columna1]],"S","N")</f>
        <v>S</v>
      </c>
      <c r="U113" s="47" t="str">
        <f>IF(L113=Balanza_de_Comprobación3[[#This Row],[Columna2]],"S","N")</f>
        <v>S</v>
      </c>
      <c r="V113" s="47" t="str">
        <f>IF(M113=Balanza_de_Comprobación3[[#This Row],[Columna3]],"S","N")</f>
        <v>S</v>
      </c>
      <c r="W113" s="47" t="str">
        <f>IF(N113=Balanza_de_Comprobación3[[#This Row],[Columna4]],"S","N")</f>
        <v>S</v>
      </c>
      <c r="X113" s="47" t="str">
        <f>IF(O113=Balanza_de_Comprobación3[[#This Row],[Columna5]],"S","N")</f>
        <v>S</v>
      </c>
      <c r="Y113" s="47" t="str">
        <f>IF(P113=Balanza_de_Comprobación3[[#This Row],[Columna6]],"S","N")</f>
        <v>S</v>
      </c>
      <c r="Z113" s="47" t="str">
        <f>IF(Q113=Balanza_de_Comprobación3[[#This Row],[Columna7]],"S","N")</f>
        <v>S</v>
      </c>
      <c r="AA113" s="47" t="str">
        <f>IF(R113=Balanza_de_Comprobación3[[#This Row],[Columna8]],"S","N")</f>
        <v>S</v>
      </c>
      <c r="AB113" s="47" t="str">
        <f>IF(S113=Balanza_de_Comprobación3[[#This Row],[Columna9]],"S","N")</f>
        <v>S</v>
      </c>
    </row>
    <row r="114" spans="1:28" x14ac:dyDescent="0.25">
      <c r="A114" s="33" t="s">
        <v>104</v>
      </c>
      <c r="B114" s="53" t="s">
        <v>219</v>
      </c>
      <c r="C114" s="3" t="s">
        <v>90</v>
      </c>
      <c r="D114" s="28">
        <v>0</v>
      </c>
      <c r="E114" s="28">
        <v>0</v>
      </c>
      <c r="F114" s="28">
        <v>34341795.399999999</v>
      </c>
      <c r="G114" s="28">
        <v>34341795.399999999</v>
      </c>
      <c r="H114" s="28">
        <v>0</v>
      </c>
      <c r="I114" s="29">
        <v>0</v>
      </c>
      <c r="K114" s="42" t="s">
        <v>104</v>
      </c>
      <c r="L114" s="43" t="s">
        <v>219</v>
      </c>
      <c r="M114" s="44" t="s">
        <v>90</v>
      </c>
      <c r="N114" s="45">
        <v>0</v>
      </c>
      <c r="O114" s="45">
        <v>0</v>
      </c>
      <c r="P114" s="45">
        <v>34341795.399999999</v>
      </c>
      <c r="Q114" s="45">
        <v>34341795.399999999</v>
      </c>
      <c r="R114" s="45">
        <v>0</v>
      </c>
      <c r="S114" s="46">
        <v>0</v>
      </c>
      <c r="T114" s="47" t="str">
        <f>IF(K114=Balanza_de_Comprobación3[[#This Row],[Columna1]],"S","N")</f>
        <v>S</v>
      </c>
      <c r="U114" s="47" t="str">
        <f>IF(L114=Balanza_de_Comprobación3[[#This Row],[Columna2]],"S","N")</f>
        <v>S</v>
      </c>
      <c r="V114" s="47" t="str">
        <f>IF(M114=Balanza_de_Comprobación3[[#This Row],[Columna3]],"S","N")</f>
        <v>S</v>
      </c>
      <c r="W114" s="47" t="str">
        <f>IF(N114=Balanza_de_Comprobación3[[#This Row],[Columna4]],"S","N")</f>
        <v>S</v>
      </c>
      <c r="X114" s="47" t="str">
        <f>IF(O114=Balanza_de_Comprobación3[[#This Row],[Columna5]],"S","N")</f>
        <v>S</v>
      </c>
      <c r="Y114" s="47" t="str">
        <f>IF(P114=Balanza_de_Comprobación3[[#This Row],[Columna6]],"S","N")</f>
        <v>S</v>
      </c>
      <c r="Z114" s="47" t="str">
        <f>IF(Q114=Balanza_de_Comprobación3[[#This Row],[Columna7]],"S","N")</f>
        <v>S</v>
      </c>
      <c r="AA114" s="47" t="str">
        <f>IF(R114=Balanza_de_Comprobación3[[#This Row],[Columna8]],"S","N")</f>
        <v>S</v>
      </c>
      <c r="AB114" s="47" t="str">
        <f>IF(S114=Balanza_de_Comprobación3[[#This Row],[Columna9]],"S","N")</f>
        <v>S</v>
      </c>
    </row>
    <row r="115" spans="1:28" x14ac:dyDescent="0.25">
      <c r="A115" s="33" t="s">
        <v>104</v>
      </c>
      <c r="B115" s="53" t="s">
        <v>220</v>
      </c>
      <c r="C115" s="3" t="s">
        <v>221</v>
      </c>
      <c r="D115" s="28">
        <v>0</v>
      </c>
      <c r="E115" s="28">
        <v>0</v>
      </c>
      <c r="F115" s="28">
        <v>32648561.210000001</v>
      </c>
      <c r="G115" s="28">
        <v>32648561.210000001</v>
      </c>
      <c r="H115" s="28">
        <v>0</v>
      </c>
      <c r="I115" s="29">
        <v>0</v>
      </c>
      <c r="K115" s="42" t="s">
        <v>104</v>
      </c>
      <c r="L115" s="43" t="s">
        <v>220</v>
      </c>
      <c r="M115" s="44" t="s">
        <v>221</v>
      </c>
      <c r="N115" s="45">
        <v>0</v>
      </c>
      <c r="O115" s="45">
        <v>0</v>
      </c>
      <c r="P115" s="45">
        <v>32648561.210000001</v>
      </c>
      <c r="Q115" s="45">
        <v>32648561.210000001</v>
      </c>
      <c r="R115" s="45">
        <v>0</v>
      </c>
      <c r="S115" s="46">
        <v>0</v>
      </c>
      <c r="T115" s="47" t="str">
        <f>IF(K115=Balanza_de_Comprobación3[[#This Row],[Columna1]],"S","N")</f>
        <v>S</v>
      </c>
      <c r="U115" s="47" t="str">
        <f>IF(L115=Balanza_de_Comprobación3[[#This Row],[Columna2]],"S","N")</f>
        <v>S</v>
      </c>
      <c r="V115" s="47" t="str">
        <f>IF(M115=Balanza_de_Comprobación3[[#This Row],[Columna3]],"S","N")</f>
        <v>S</v>
      </c>
      <c r="W115" s="47" t="str">
        <f>IF(N115=Balanza_de_Comprobación3[[#This Row],[Columna4]],"S","N")</f>
        <v>S</v>
      </c>
      <c r="X115" s="47" t="str">
        <f>IF(O115=Balanza_de_Comprobación3[[#This Row],[Columna5]],"S","N")</f>
        <v>S</v>
      </c>
      <c r="Y115" s="47" t="str">
        <f>IF(P115=Balanza_de_Comprobación3[[#This Row],[Columna6]],"S","N")</f>
        <v>S</v>
      </c>
      <c r="Z115" s="47" t="str">
        <f>IF(Q115=Balanza_de_Comprobación3[[#This Row],[Columna7]],"S","N")</f>
        <v>S</v>
      </c>
      <c r="AA115" s="47" t="str">
        <f>IF(R115=Balanza_de_Comprobación3[[#This Row],[Columna8]],"S","N")</f>
        <v>S</v>
      </c>
      <c r="AB115" s="47" t="str">
        <f>IF(S115=Balanza_de_Comprobación3[[#This Row],[Columna9]],"S","N")</f>
        <v>S</v>
      </c>
    </row>
    <row r="116" spans="1:28" x14ac:dyDescent="0.25">
      <c r="A116" s="33" t="s">
        <v>104</v>
      </c>
      <c r="B116" s="53" t="s">
        <v>721</v>
      </c>
      <c r="C116" s="3" t="s">
        <v>722</v>
      </c>
      <c r="D116" s="28">
        <v>0</v>
      </c>
      <c r="E116" s="28">
        <v>0</v>
      </c>
      <c r="F116" s="28">
        <v>241245.04</v>
      </c>
      <c r="G116" s="28">
        <v>241245.04</v>
      </c>
      <c r="H116" s="28">
        <v>0</v>
      </c>
      <c r="I116" s="29">
        <v>0</v>
      </c>
      <c r="K116" s="42" t="s">
        <v>104</v>
      </c>
      <c r="L116" s="43" t="s">
        <v>721</v>
      </c>
      <c r="M116" s="44" t="s">
        <v>722</v>
      </c>
      <c r="N116" s="45">
        <v>0</v>
      </c>
      <c r="O116" s="45">
        <v>0</v>
      </c>
      <c r="P116" s="45">
        <v>241245.04</v>
      </c>
      <c r="Q116" s="45">
        <v>241245.04</v>
      </c>
      <c r="R116" s="45">
        <v>0</v>
      </c>
      <c r="S116" s="46">
        <v>0</v>
      </c>
      <c r="T116" s="47" t="str">
        <f>IF(K116=Balanza_de_Comprobación3[[#This Row],[Columna1]],"S","N")</f>
        <v>S</v>
      </c>
      <c r="U116" s="47" t="str">
        <f>IF(L116=Balanza_de_Comprobación3[[#This Row],[Columna2]],"S","N")</f>
        <v>S</v>
      </c>
      <c r="V116" s="47" t="str">
        <f>IF(M116=Balanza_de_Comprobación3[[#This Row],[Columna3]],"S","N")</f>
        <v>S</v>
      </c>
      <c r="W116" s="47" t="str">
        <f>IF(N116=Balanza_de_Comprobación3[[#This Row],[Columna4]],"S","N")</f>
        <v>S</v>
      </c>
      <c r="X116" s="47" t="str">
        <f>IF(O116=Balanza_de_Comprobación3[[#This Row],[Columna5]],"S","N")</f>
        <v>S</v>
      </c>
      <c r="Y116" s="47" t="str">
        <f>IF(P116=Balanza_de_Comprobación3[[#This Row],[Columna6]],"S","N")</f>
        <v>S</v>
      </c>
      <c r="Z116" s="47" t="str">
        <f>IF(Q116=Balanza_de_Comprobación3[[#This Row],[Columna7]],"S","N")</f>
        <v>S</v>
      </c>
      <c r="AA116" s="47" t="str">
        <f>IF(R116=Balanza_de_Comprobación3[[#This Row],[Columna8]],"S","N")</f>
        <v>S</v>
      </c>
      <c r="AB116" s="47" t="str">
        <f>IF(S116=Balanza_de_Comprobación3[[#This Row],[Columna9]],"S","N")</f>
        <v>S</v>
      </c>
    </row>
    <row r="117" spans="1:28" x14ac:dyDescent="0.25">
      <c r="A117" s="33" t="s">
        <v>104</v>
      </c>
      <c r="B117" s="53" t="s">
        <v>745</v>
      </c>
      <c r="C117" s="3" t="s">
        <v>746</v>
      </c>
      <c r="D117" s="28">
        <v>0</v>
      </c>
      <c r="E117" s="28">
        <v>0</v>
      </c>
      <c r="F117" s="28">
        <v>11982683.939999999</v>
      </c>
      <c r="G117" s="28">
        <v>21797738.899999999</v>
      </c>
      <c r="H117" s="28">
        <v>0</v>
      </c>
      <c r="I117" s="29">
        <v>9815054.9600000009</v>
      </c>
      <c r="K117" s="42" t="s">
        <v>104</v>
      </c>
      <c r="L117" s="43" t="s">
        <v>745</v>
      </c>
      <c r="M117" s="44" t="s">
        <v>746</v>
      </c>
      <c r="N117" s="45">
        <v>0</v>
      </c>
      <c r="O117" s="45">
        <v>0</v>
      </c>
      <c r="P117" s="45">
        <v>11982683.939999999</v>
      </c>
      <c r="Q117" s="45">
        <v>21797738.899999999</v>
      </c>
      <c r="R117" s="45">
        <v>0</v>
      </c>
      <c r="S117" s="46">
        <v>9815054.9600000009</v>
      </c>
      <c r="T117" s="47" t="str">
        <f>IF(K117=Balanza_de_Comprobación3[[#This Row],[Columna1]],"S","N")</f>
        <v>S</v>
      </c>
      <c r="U117" s="47" t="str">
        <f>IF(L117=Balanza_de_Comprobación3[[#This Row],[Columna2]],"S","N")</f>
        <v>S</v>
      </c>
      <c r="V117" s="47" t="str">
        <f>IF(M117=Balanza_de_Comprobación3[[#This Row],[Columna3]],"S","N")</f>
        <v>S</v>
      </c>
      <c r="W117" s="47" t="str">
        <f>IF(N117=Balanza_de_Comprobación3[[#This Row],[Columna4]],"S","N")</f>
        <v>S</v>
      </c>
      <c r="X117" s="47" t="str">
        <f>IF(O117=Balanza_de_Comprobación3[[#This Row],[Columna5]],"S","N")</f>
        <v>S</v>
      </c>
      <c r="Y117" s="47" t="str">
        <f>IF(P117=Balanza_de_Comprobación3[[#This Row],[Columna6]],"S","N")</f>
        <v>S</v>
      </c>
      <c r="Z117" s="47" t="str">
        <f>IF(Q117=Balanza_de_Comprobación3[[#This Row],[Columna7]],"S","N")</f>
        <v>S</v>
      </c>
      <c r="AA117" s="47" t="str">
        <f>IF(R117=Balanza_de_Comprobación3[[#This Row],[Columna8]],"S","N")</f>
        <v>S</v>
      </c>
      <c r="AB117" s="47" t="str">
        <f>IF(S117=Balanza_de_Comprobación3[[#This Row],[Columna9]],"S","N")</f>
        <v>S</v>
      </c>
    </row>
    <row r="118" spans="1:28" x14ac:dyDescent="0.25">
      <c r="A118" s="33" t="s">
        <v>104</v>
      </c>
      <c r="B118" s="53" t="s">
        <v>222</v>
      </c>
      <c r="C118" s="3" t="s">
        <v>223</v>
      </c>
      <c r="D118" s="28">
        <v>0</v>
      </c>
      <c r="E118" s="28">
        <v>91253664.310000002</v>
      </c>
      <c r="F118" s="28">
        <v>140319022.44</v>
      </c>
      <c r="G118" s="28">
        <v>128623316.92</v>
      </c>
      <c r="H118" s="28">
        <v>0</v>
      </c>
      <c r="I118" s="29">
        <v>79557958.790000007</v>
      </c>
      <c r="K118" s="42" t="s">
        <v>104</v>
      </c>
      <c r="L118" s="43" t="s">
        <v>222</v>
      </c>
      <c r="M118" s="44" t="s">
        <v>223</v>
      </c>
      <c r="N118" s="45">
        <v>0</v>
      </c>
      <c r="O118" s="45">
        <v>91253664.310000002</v>
      </c>
      <c r="P118" s="45">
        <v>140319022.44</v>
      </c>
      <c r="Q118" s="45">
        <v>128623316.92</v>
      </c>
      <c r="R118" s="45">
        <v>0</v>
      </c>
      <c r="S118" s="46">
        <v>79557958.790000007</v>
      </c>
      <c r="T118" s="47" t="str">
        <f>IF(K118=Balanza_de_Comprobación3[[#This Row],[Columna1]],"S","N")</f>
        <v>S</v>
      </c>
      <c r="U118" s="47" t="str">
        <f>IF(L118=Balanza_de_Comprobación3[[#This Row],[Columna2]],"S","N")</f>
        <v>S</v>
      </c>
      <c r="V118" s="47" t="str">
        <f>IF(M118=Balanza_de_Comprobación3[[#This Row],[Columna3]],"S","N")</f>
        <v>S</v>
      </c>
      <c r="W118" s="47" t="str">
        <f>IF(N118=Balanza_de_Comprobación3[[#This Row],[Columna4]],"S","N")</f>
        <v>S</v>
      </c>
      <c r="X118" s="47" t="str">
        <f>IF(O118=Balanza_de_Comprobación3[[#This Row],[Columna5]],"S","N")</f>
        <v>S</v>
      </c>
      <c r="Y118" s="47" t="str">
        <f>IF(P118=Balanza_de_Comprobación3[[#This Row],[Columna6]],"S","N")</f>
        <v>S</v>
      </c>
      <c r="Z118" s="47" t="str">
        <f>IF(Q118=Balanza_de_Comprobación3[[#This Row],[Columna7]],"S","N")</f>
        <v>S</v>
      </c>
      <c r="AA118" s="47" t="str">
        <f>IF(R118=Balanza_de_Comprobación3[[#This Row],[Columna8]],"S","N")</f>
        <v>S</v>
      </c>
      <c r="AB118" s="47" t="str">
        <f>IF(S118=Balanza_de_Comprobación3[[#This Row],[Columna9]],"S","N")</f>
        <v>S</v>
      </c>
    </row>
    <row r="119" spans="1:28" x14ac:dyDescent="0.25">
      <c r="A119" s="33" t="s">
        <v>104</v>
      </c>
      <c r="B119" s="53" t="s">
        <v>224</v>
      </c>
      <c r="C119" s="3" t="s">
        <v>225</v>
      </c>
      <c r="D119" s="28">
        <v>0</v>
      </c>
      <c r="E119" s="28">
        <v>2786255.91</v>
      </c>
      <c r="F119" s="28">
        <v>69126856.069999993</v>
      </c>
      <c r="G119" s="28">
        <v>68284272.670000002</v>
      </c>
      <c r="H119" s="28">
        <v>0</v>
      </c>
      <c r="I119" s="29">
        <v>1943672.51</v>
      </c>
      <c r="K119" s="42" t="s">
        <v>104</v>
      </c>
      <c r="L119" s="43" t="s">
        <v>224</v>
      </c>
      <c r="M119" s="44" t="s">
        <v>225</v>
      </c>
      <c r="N119" s="45">
        <v>0</v>
      </c>
      <c r="O119" s="45">
        <v>2786255.91</v>
      </c>
      <c r="P119" s="45">
        <v>69126856.069999993</v>
      </c>
      <c r="Q119" s="45">
        <v>68284272.670000002</v>
      </c>
      <c r="R119" s="45">
        <v>0</v>
      </c>
      <c r="S119" s="46">
        <v>1943672.51</v>
      </c>
      <c r="T119" s="47" t="str">
        <f>IF(K119=Balanza_de_Comprobación3[[#This Row],[Columna1]],"S","N")</f>
        <v>S</v>
      </c>
      <c r="U119" s="47" t="str">
        <f>IF(L119=Balanza_de_Comprobación3[[#This Row],[Columna2]],"S","N")</f>
        <v>S</v>
      </c>
      <c r="V119" s="47" t="str">
        <f>IF(M119=Balanza_de_Comprobación3[[#This Row],[Columna3]],"S","N")</f>
        <v>S</v>
      </c>
      <c r="W119" s="47" t="str">
        <f>IF(N119=Balanza_de_Comprobación3[[#This Row],[Columna4]],"S","N")</f>
        <v>S</v>
      </c>
      <c r="X119" s="47" t="str">
        <f>IF(O119=Balanza_de_Comprobación3[[#This Row],[Columna5]],"S","N")</f>
        <v>S</v>
      </c>
      <c r="Y119" s="47" t="str">
        <f>IF(P119=Balanza_de_Comprobación3[[#This Row],[Columna6]],"S","N")</f>
        <v>S</v>
      </c>
      <c r="Z119" s="47" t="str">
        <f>IF(Q119=Balanza_de_Comprobación3[[#This Row],[Columna7]],"S","N")</f>
        <v>S</v>
      </c>
      <c r="AA119" s="47" t="str">
        <f>IF(R119=Balanza_de_Comprobación3[[#This Row],[Columna8]],"S","N")</f>
        <v>S</v>
      </c>
      <c r="AB119" s="47" t="str">
        <f>IF(S119=Balanza_de_Comprobación3[[#This Row],[Columna9]],"S","N")</f>
        <v>S</v>
      </c>
    </row>
    <row r="120" spans="1:28" x14ac:dyDescent="0.25">
      <c r="A120" s="33" t="s">
        <v>104</v>
      </c>
      <c r="B120" s="53" t="s">
        <v>226</v>
      </c>
      <c r="C120" s="3" t="s">
        <v>227</v>
      </c>
      <c r="D120" s="28">
        <v>0</v>
      </c>
      <c r="E120" s="28">
        <v>49416684.270000003</v>
      </c>
      <c r="F120" s="28">
        <v>55994673.57</v>
      </c>
      <c r="G120" s="28">
        <v>15278294.119999999</v>
      </c>
      <c r="H120" s="28">
        <v>0</v>
      </c>
      <c r="I120" s="29">
        <v>8700304.8200000003</v>
      </c>
      <c r="K120" s="42" t="s">
        <v>104</v>
      </c>
      <c r="L120" s="43" t="s">
        <v>226</v>
      </c>
      <c r="M120" s="44" t="s">
        <v>227</v>
      </c>
      <c r="N120" s="45">
        <v>0</v>
      </c>
      <c r="O120" s="45">
        <v>49416684.270000003</v>
      </c>
      <c r="P120" s="45">
        <v>55994673.57</v>
      </c>
      <c r="Q120" s="45">
        <v>15278294.119999999</v>
      </c>
      <c r="R120" s="45">
        <v>0</v>
      </c>
      <c r="S120" s="46">
        <v>8700304.8200000003</v>
      </c>
      <c r="T120" s="47" t="str">
        <f>IF(K120=Balanza_de_Comprobación3[[#This Row],[Columna1]],"S","N")</f>
        <v>S</v>
      </c>
      <c r="U120" s="47" t="str">
        <f>IF(L120=Balanza_de_Comprobación3[[#This Row],[Columna2]],"S","N")</f>
        <v>S</v>
      </c>
      <c r="V120" s="47" t="str">
        <f>IF(M120=Balanza_de_Comprobación3[[#This Row],[Columna3]],"S","N")</f>
        <v>S</v>
      </c>
      <c r="W120" s="47" t="str">
        <f>IF(N120=Balanza_de_Comprobación3[[#This Row],[Columna4]],"S","N")</f>
        <v>S</v>
      </c>
      <c r="X120" s="47" t="str">
        <f>IF(O120=Balanza_de_Comprobación3[[#This Row],[Columna5]],"S","N")</f>
        <v>S</v>
      </c>
      <c r="Y120" s="47" t="str">
        <f>IF(P120=Balanza_de_Comprobación3[[#This Row],[Columna6]],"S","N")</f>
        <v>S</v>
      </c>
      <c r="Z120" s="47" t="str">
        <f>IF(Q120=Balanza_de_Comprobación3[[#This Row],[Columna7]],"S","N")</f>
        <v>S</v>
      </c>
      <c r="AA120" s="47" t="str">
        <f>IF(R120=Balanza_de_Comprobación3[[#This Row],[Columna8]],"S","N")</f>
        <v>S</v>
      </c>
      <c r="AB120" s="47" t="str">
        <f>IF(S120=Balanza_de_Comprobación3[[#This Row],[Columna9]],"S","N")</f>
        <v>S</v>
      </c>
    </row>
    <row r="121" spans="1:28" x14ac:dyDescent="0.25">
      <c r="A121" s="33" t="s">
        <v>104</v>
      </c>
      <c r="B121" s="53" t="s">
        <v>228</v>
      </c>
      <c r="C121" s="3" t="s">
        <v>229</v>
      </c>
      <c r="D121" s="28">
        <v>0</v>
      </c>
      <c r="E121" s="28">
        <v>33005752.170000002</v>
      </c>
      <c r="F121" s="28">
        <v>130719349.37</v>
      </c>
      <c r="G121" s="28">
        <v>117628300.11</v>
      </c>
      <c r="H121" s="28">
        <v>0</v>
      </c>
      <c r="I121" s="29">
        <v>19914702.91</v>
      </c>
      <c r="K121" s="42" t="s">
        <v>104</v>
      </c>
      <c r="L121" s="43" t="s">
        <v>228</v>
      </c>
      <c r="M121" s="44" t="s">
        <v>229</v>
      </c>
      <c r="N121" s="45">
        <v>0</v>
      </c>
      <c r="O121" s="45">
        <v>33005752.170000002</v>
      </c>
      <c r="P121" s="45">
        <v>130719349.37</v>
      </c>
      <c r="Q121" s="45">
        <v>117628300.11</v>
      </c>
      <c r="R121" s="45">
        <v>0</v>
      </c>
      <c r="S121" s="46">
        <v>19914702.91</v>
      </c>
      <c r="T121" s="47" t="str">
        <f>IF(K121=Balanza_de_Comprobación3[[#This Row],[Columna1]],"S","N")</f>
        <v>S</v>
      </c>
      <c r="U121" s="47" t="str">
        <f>IF(L121=Balanza_de_Comprobación3[[#This Row],[Columna2]],"S","N")</f>
        <v>S</v>
      </c>
      <c r="V121" s="47" t="str">
        <f>IF(M121=Balanza_de_Comprobación3[[#This Row],[Columna3]],"S","N")</f>
        <v>S</v>
      </c>
      <c r="W121" s="47" t="str">
        <f>IF(N121=Balanza_de_Comprobación3[[#This Row],[Columna4]],"S","N")</f>
        <v>S</v>
      </c>
      <c r="X121" s="47" t="str">
        <f>IF(O121=Balanza_de_Comprobación3[[#This Row],[Columna5]],"S","N")</f>
        <v>S</v>
      </c>
      <c r="Y121" s="47" t="str">
        <f>IF(P121=Balanza_de_Comprobación3[[#This Row],[Columna6]],"S","N")</f>
        <v>S</v>
      </c>
      <c r="Z121" s="47" t="str">
        <f>IF(Q121=Balanza_de_Comprobación3[[#This Row],[Columna7]],"S","N")</f>
        <v>S</v>
      </c>
      <c r="AA121" s="47" t="str">
        <f>IF(R121=Balanza_de_Comprobación3[[#This Row],[Columna8]],"S","N")</f>
        <v>S</v>
      </c>
      <c r="AB121" s="47" t="str">
        <f>IF(S121=Balanza_de_Comprobación3[[#This Row],[Columna9]],"S","N")</f>
        <v>S</v>
      </c>
    </row>
    <row r="122" spans="1:28" x14ac:dyDescent="0.25">
      <c r="A122" s="33" t="s">
        <v>104</v>
      </c>
      <c r="B122" s="53" t="s">
        <v>230</v>
      </c>
      <c r="C122" s="3" t="s">
        <v>231</v>
      </c>
      <c r="D122" s="28">
        <v>0</v>
      </c>
      <c r="E122" s="28">
        <v>7381771.46</v>
      </c>
      <c r="F122" s="28">
        <v>17379075.329999998</v>
      </c>
      <c r="G122" s="28">
        <v>88437990.930000007</v>
      </c>
      <c r="H122" s="28">
        <v>0</v>
      </c>
      <c r="I122" s="29">
        <v>78440687.060000002</v>
      </c>
      <c r="K122" s="42" t="s">
        <v>104</v>
      </c>
      <c r="L122" s="43" t="s">
        <v>230</v>
      </c>
      <c r="M122" s="44" t="s">
        <v>231</v>
      </c>
      <c r="N122" s="45">
        <v>0</v>
      </c>
      <c r="O122" s="45">
        <v>7381771.46</v>
      </c>
      <c r="P122" s="45">
        <v>17379075.329999998</v>
      </c>
      <c r="Q122" s="45">
        <v>88437990.930000007</v>
      </c>
      <c r="R122" s="45">
        <v>0</v>
      </c>
      <c r="S122" s="46">
        <v>78440687.060000002</v>
      </c>
      <c r="T122" s="47" t="str">
        <f>IF(K122=Balanza_de_Comprobación3[[#This Row],[Columna1]],"S","N")</f>
        <v>S</v>
      </c>
      <c r="U122" s="47" t="str">
        <f>IF(L122=Balanza_de_Comprobación3[[#This Row],[Columna2]],"S","N")</f>
        <v>S</v>
      </c>
      <c r="V122" s="47" t="str">
        <f>IF(M122=Balanza_de_Comprobación3[[#This Row],[Columna3]],"S","N")</f>
        <v>S</v>
      </c>
      <c r="W122" s="47" t="str">
        <f>IF(N122=Balanza_de_Comprobación3[[#This Row],[Columna4]],"S","N")</f>
        <v>S</v>
      </c>
      <c r="X122" s="47" t="str">
        <f>IF(O122=Balanza_de_Comprobación3[[#This Row],[Columna5]],"S","N")</f>
        <v>S</v>
      </c>
      <c r="Y122" s="47" t="str">
        <f>IF(P122=Balanza_de_Comprobación3[[#This Row],[Columna6]],"S","N")</f>
        <v>S</v>
      </c>
      <c r="Z122" s="47" t="str">
        <f>IF(Q122=Balanza_de_Comprobación3[[#This Row],[Columna7]],"S","N")</f>
        <v>S</v>
      </c>
      <c r="AA122" s="47" t="str">
        <f>IF(R122=Balanza_de_Comprobación3[[#This Row],[Columna8]],"S","N")</f>
        <v>S</v>
      </c>
      <c r="AB122" s="47" t="str">
        <f>IF(S122=Balanza_de_Comprobación3[[#This Row],[Columna9]],"S","N")</f>
        <v>S</v>
      </c>
    </row>
    <row r="123" spans="1:28" x14ac:dyDescent="0.25">
      <c r="A123" s="33" t="s">
        <v>104</v>
      </c>
      <c r="B123" s="53" t="s">
        <v>232</v>
      </c>
      <c r="C123" s="3" t="s">
        <v>233</v>
      </c>
      <c r="D123" s="28">
        <v>0</v>
      </c>
      <c r="E123" s="28">
        <v>166161251.24000001</v>
      </c>
      <c r="F123" s="28">
        <v>118838956.18000001</v>
      </c>
      <c r="G123" s="28">
        <v>132880957.78</v>
      </c>
      <c r="H123" s="28">
        <v>0</v>
      </c>
      <c r="I123" s="29">
        <v>180203252.84</v>
      </c>
      <c r="K123" s="42" t="s">
        <v>104</v>
      </c>
      <c r="L123" s="43" t="s">
        <v>232</v>
      </c>
      <c r="M123" s="44" t="s">
        <v>233</v>
      </c>
      <c r="N123" s="45">
        <v>0</v>
      </c>
      <c r="O123" s="45">
        <v>166161251.24000001</v>
      </c>
      <c r="P123" s="45">
        <v>118838956.18000001</v>
      </c>
      <c r="Q123" s="45">
        <v>132880957.78</v>
      </c>
      <c r="R123" s="45">
        <v>0</v>
      </c>
      <c r="S123" s="46">
        <v>180203252.84</v>
      </c>
      <c r="T123" s="47" t="str">
        <f>IF(K123=Balanza_de_Comprobación3[[#This Row],[Columna1]],"S","N")</f>
        <v>S</v>
      </c>
      <c r="U123" s="47" t="str">
        <f>IF(L123=Balanza_de_Comprobación3[[#This Row],[Columna2]],"S","N")</f>
        <v>S</v>
      </c>
      <c r="V123" s="47" t="str">
        <f>IF(M123=Balanza_de_Comprobación3[[#This Row],[Columna3]],"S","N")</f>
        <v>S</v>
      </c>
      <c r="W123" s="47" t="str">
        <f>IF(N123=Balanza_de_Comprobación3[[#This Row],[Columna4]],"S","N")</f>
        <v>S</v>
      </c>
      <c r="X123" s="47" t="str">
        <f>IF(O123=Balanza_de_Comprobación3[[#This Row],[Columna5]],"S","N")</f>
        <v>S</v>
      </c>
      <c r="Y123" s="47" t="str">
        <f>IF(P123=Balanza_de_Comprobación3[[#This Row],[Columna6]],"S","N")</f>
        <v>S</v>
      </c>
      <c r="Z123" s="47" t="str">
        <f>IF(Q123=Balanza_de_Comprobación3[[#This Row],[Columna7]],"S","N")</f>
        <v>S</v>
      </c>
      <c r="AA123" s="47" t="str">
        <f>IF(R123=Balanza_de_Comprobación3[[#This Row],[Columna8]],"S","N")</f>
        <v>S</v>
      </c>
      <c r="AB123" s="47" t="str">
        <f>IF(S123=Balanza_de_Comprobación3[[#This Row],[Columna9]],"S","N")</f>
        <v>S</v>
      </c>
    </row>
    <row r="124" spans="1:28" x14ac:dyDescent="0.25">
      <c r="A124" s="33" t="s">
        <v>104</v>
      </c>
      <c r="B124" s="53" t="s">
        <v>234</v>
      </c>
      <c r="C124" s="3" t="s">
        <v>235</v>
      </c>
      <c r="D124" s="28">
        <v>0</v>
      </c>
      <c r="E124" s="28">
        <v>161304765.25</v>
      </c>
      <c r="F124" s="28">
        <v>113981104.59999999</v>
      </c>
      <c r="G124" s="28">
        <v>130442918.68000001</v>
      </c>
      <c r="H124" s="28">
        <v>0</v>
      </c>
      <c r="I124" s="29">
        <v>177766579.33000001</v>
      </c>
      <c r="K124" s="42" t="s">
        <v>104</v>
      </c>
      <c r="L124" s="43" t="s">
        <v>234</v>
      </c>
      <c r="M124" s="44" t="s">
        <v>235</v>
      </c>
      <c r="N124" s="45">
        <v>0</v>
      </c>
      <c r="O124" s="45">
        <v>161304765.25</v>
      </c>
      <c r="P124" s="45">
        <v>113981104.59999999</v>
      </c>
      <c r="Q124" s="45">
        <v>130442918.68000001</v>
      </c>
      <c r="R124" s="45">
        <v>0</v>
      </c>
      <c r="S124" s="46">
        <v>177766579.33000001</v>
      </c>
      <c r="T124" s="47" t="str">
        <f>IF(K124=Balanza_de_Comprobación3[[#This Row],[Columna1]],"S","N")</f>
        <v>S</v>
      </c>
      <c r="U124" s="47" t="str">
        <f>IF(L124=Balanza_de_Comprobación3[[#This Row],[Columna2]],"S","N")</f>
        <v>S</v>
      </c>
      <c r="V124" s="47" t="str">
        <f>IF(M124=Balanza_de_Comprobación3[[#This Row],[Columna3]],"S","N")</f>
        <v>S</v>
      </c>
      <c r="W124" s="47" t="str">
        <f>IF(N124=Balanza_de_Comprobación3[[#This Row],[Columna4]],"S","N")</f>
        <v>S</v>
      </c>
      <c r="X124" s="47" t="str">
        <f>IF(O124=Balanza_de_Comprobación3[[#This Row],[Columna5]],"S","N")</f>
        <v>S</v>
      </c>
      <c r="Y124" s="47" t="str">
        <f>IF(P124=Balanza_de_Comprobación3[[#This Row],[Columna6]],"S","N")</f>
        <v>S</v>
      </c>
      <c r="Z124" s="47" t="str">
        <f>IF(Q124=Balanza_de_Comprobación3[[#This Row],[Columna7]],"S","N")</f>
        <v>S</v>
      </c>
      <c r="AA124" s="47" t="str">
        <f>IF(R124=Balanza_de_Comprobación3[[#This Row],[Columna8]],"S","N")</f>
        <v>S</v>
      </c>
      <c r="AB124" s="47" t="str">
        <f>IF(S124=Balanza_de_Comprobación3[[#This Row],[Columna9]],"S","N")</f>
        <v>S</v>
      </c>
    </row>
    <row r="125" spans="1:28" x14ac:dyDescent="0.25">
      <c r="A125" s="33" t="s">
        <v>104</v>
      </c>
      <c r="B125" s="53" t="s">
        <v>236</v>
      </c>
      <c r="C125" s="3" t="s">
        <v>237</v>
      </c>
      <c r="D125" s="28">
        <v>0</v>
      </c>
      <c r="E125" s="28">
        <v>9880323.5399999991</v>
      </c>
      <c r="F125" s="28">
        <v>0</v>
      </c>
      <c r="G125" s="28">
        <v>0</v>
      </c>
      <c r="H125" s="28">
        <v>0</v>
      </c>
      <c r="I125" s="29">
        <v>9880323.5399999991</v>
      </c>
      <c r="K125" s="42" t="s">
        <v>104</v>
      </c>
      <c r="L125" s="43" t="s">
        <v>236</v>
      </c>
      <c r="M125" s="44" t="s">
        <v>237</v>
      </c>
      <c r="N125" s="45">
        <v>0</v>
      </c>
      <c r="O125" s="45">
        <v>9880323.5399999991</v>
      </c>
      <c r="P125" s="45">
        <v>0</v>
      </c>
      <c r="Q125" s="45">
        <v>0</v>
      </c>
      <c r="R125" s="45">
        <v>0</v>
      </c>
      <c r="S125" s="46">
        <v>9880323.5399999991</v>
      </c>
      <c r="T125" s="47" t="str">
        <f>IF(K125=Balanza_de_Comprobación3[[#This Row],[Columna1]],"S","N")</f>
        <v>S</v>
      </c>
      <c r="U125" s="47" t="str">
        <f>IF(L125=Balanza_de_Comprobación3[[#This Row],[Columna2]],"S","N")</f>
        <v>S</v>
      </c>
      <c r="V125" s="47" t="str">
        <f>IF(M125=Balanza_de_Comprobación3[[#This Row],[Columna3]],"S","N")</f>
        <v>S</v>
      </c>
      <c r="W125" s="47" t="str">
        <f>IF(N125=Balanza_de_Comprobación3[[#This Row],[Columna4]],"S","N")</f>
        <v>S</v>
      </c>
      <c r="X125" s="47" t="str">
        <f>IF(O125=Balanza_de_Comprobación3[[#This Row],[Columna5]],"S","N")</f>
        <v>S</v>
      </c>
      <c r="Y125" s="47" t="str">
        <f>IF(P125=Balanza_de_Comprobación3[[#This Row],[Columna6]],"S","N")</f>
        <v>S</v>
      </c>
      <c r="Z125" s="47" t="str">
        <f>IF(Q125=Balanza_de_Comprobación3[[#This Row],[Columna7]],"S","N")</f>
        <v>S</v>
      </c>
      <c r="AA125" s="47" t="str">
        <f>IF(R125=Balanza_de_Comprobación3[[#This Row],[Columna8]],"S","N")</f>
        <v>S</v>
      </c>
      <c r="AB125" s="47" t="str">
        <f>IF(S125=Balanza_de_Comprobación3[[#This Row],[Columna9]],"S","N")</f>
        <v>S</v>
      </c>
    </row>
    <row r="126" spans="1:28" x14ac:dyDescent="0.25">
      <c r="A126" s="33" t="s">
        <v>104</v>
      </c>
      <c r="B126" s="53" t="s">
        <v>238</v>
      </c>
      <c r="C126" s="3" t="s">
        <v>239</v>
      </c>
      <c r="D126" s="28">
        <v>0</v>
      </c>
      <c r="E126" s="28">
        <v>11933266.35</v>
      </c>
      <c r="F126" s="28">
        <v>0</v>
      </c>
      <c r="G126" s="28">
        <v>0</v>
      </c>
      <c r="H126" s="28">
        <v>0</v>
      </c>
      <c r="I126" s="29">
        <v>11933266.35</v>
      </c>
      <c r="K126" s="42" t="s">
        <v>104</v>
      </c>
      <c r="L126" s="43" t="s">
        <v>238</v>
      </c>
      <c r="M126" s="44" t="s">
        <v>239</v>
      </c>
      <c r="N126" s="45">
        <v>0</v>
      </c>
      <c r="O126" s="45">
        <v>11933266.35</v>
      </c>
      <c r="P126" s="45">
        <v>0</v>
      </c>
      <c r="Q126" s="45">
        <v>0</v>
      </c>
      <c r="R126" s="45">
        <v>0</v>
      </c>
      <c r="S126" s="46">
        <v>11933266.35</v>
      </c>
      <c r="T126" s="47" t="str">
        <f>IF(K126=Balanza_de_Comprobación3[[#This Row],[Columna1]],"S","N")</f>
        <v>S</v>
      </c>
      <c r="U126" s="47" t="str">
        <f>IF(L126=Balanza_de_Comprobación3[[#This Row],[Columna2]],"S","N")</f>
        <v>S</v>
      </c>
      <c r="V126" s="47" t="str">
        <f>IF(M126=Balanza_de_Comprobación3[[#This Row],[Columna3]],"S","N")</f>
        <v>S</v>
      </c>
      <c r="W126" s="47" t="str">
        <f>IF(N126=Balanza_de_Comprobación3[[#This Row],[Columna4]],"S","N")</f>
        <v>S</v>
      </c>
      <c r="X126" s="47" t="str">
        <f>IF(O126=Balanza_de_Comprobación3[[#This Row],[Columna5]],"S","N")</f>
        <v>S</v>
      </c>
      <c r="Y126" s="47" t="str">
        <f>IF(P126=Balanza_de_Comprobación3[[#This Row],[Columna6]],"S","N")</f>
        <v>S</v>
      </c>
      <c r="Z126" s="47" t="str">
        <f>IF(Q126=Balanza_de_Comprobación3[[#This Row],[Columna7]],"S","N")</f>
        <v>S</v>
      </c>
      <c r="AA126" s="47" t="str">
        <f>IF(R126=Balanza_de_Comprobación3[[#This Row],[Columna8]],"S","N")</f>
        <v>S</v>
      </c>
      <c r="AB126" s="47" t="str">
        <f>IF(S126=Balanza_de_Comprobación3[[#This Row],[Columna9]],"S","N")</f>
        <v>S</v>
      </c>
    </row>
    <row r="127" spans="1:28" x14ac:dyDescent="0.25">
      <c r="A127" s="33" t="s">
        <v>104</v>
      </c>
      <c r="B127" s="53" t="s">
        <v>240</v>
      </c>
      <c r="C127" s="3" t="s">
        <v>241</v>
      </c>
      <c r="D127" s="28">
        <v>0</v>
      </c>
      <c r="E127" s="28">
        <v>17986930.989999998</v>
      </c>
      <c r="F127" s="28">
        <v>0</v>
      </c>
      <c r="G127" s="28">
        <v>0</v>
      </c>
      <c r="H127" s="28">
        <v>0</v>
      </c>
      <c r="I127" s="29">
        <v>17986930.989999998</v>
      </c>
      <c r="K127" s="42" t="s">
        <v>104</v>
      </c>
      <c r="L127" s="43" t="s">
        <v>240</v>
      </c>
      <c r="M127" s="44" t="s">
        <v>241</v>
      </c>
      <c r="N127" s="45">
        <v>0</v>
      </c>
      <c r="O127" s="45">
        <v>17986930.989999998</v>
      </c>
      <c r="P127" s="45">
        <v>0</v>
      </c>
      <c r="Q127" s="45">
        <v>0</v>
      </c>
      <c r="R127" s="45">
        <v>0</v>
      </c>
      <c r="S127" s="46">
        <v>17986930.989999998</v>
      </c>
      <c r="T127" s="47" t="str">
        <f>IF(K127=Balanza_de_Comprobación3[[#This Row],[Columna1]],"S","N")</f>
        <v>S</v>
      </c>
      <c r="U127" s="47" t="str">
        <f>IF(L127=Balanza_de_Comprobación3[[#This Row],[Columna2]],"S","N")</f>
        <v>S</v>
      </c>
      <c r="V127" s="47" t="str">
        <f>IF(M127=Balanza_de_Comprobación3[[#This Row],[Columna3]],"S","N")</f>
        <v>S</v>
      </c>
      <c r="W127" s="47" t="str">
        <f>IF(N127=Balanza_de_Comprobación3[[#This Row],[Columna4]],"S","N")</f>
        <v>S</v>
      </c>
      <c r="X127" s="47" t="str">
        <f>IF(O127=Balanza_de_Comprobación3[[#This Row],[Columna5]],"S","N")</f>
        <v>S</v>
      </c>
      <c r="Y127" s="47" t="str">
        <f>IF(P127=Balanza_de_Comprobación3[[#This Row],[Columna6]],"S","N")</f>
        <v>S</v>
      </c>
      <c r="Z127" s="47" t="str">
        <f>IF(Q127=Balanza_de_Comprobación3[[#This Row],[Columna7]],"S","N")</f>
        <v>S</v>
      </c>
      <c r="AA127" s="47" t="str">
        <f>IF(R127=Balanza_de_Comprobación3[[#This Row],[Columna8]],"S","N")</f>
        <v>S</v>
      </c>
      <c r="AB127" s="47" t="str">
        <f>IF(S127=Balanza_de_Comprobación3[[#This Row],[Columna9]],"S","N")</f>
        <v>S</v>
      </c>
    </row>
    <row r="128" spans="1:28" x14ac:dyDescent="0.25">
      <c r="A128" s="33" t="s">
        <v>104</v>
      </c>
      <c r="B128" s="53" t="s">
        <v>242</v>
      </c>
      <c r="C128" s="3" t="s">
        <v>243</v>
      </c>
      <c r="D128" s="28">
        <v>0</v>
      </c>
      <c r="E128" s="28">
        <v>2442617.38</v>
      </c>
      <c r="F128" s="28">
        <v>0</v>
      </c>
      <c r="G128" s="28">
        <v>0</v>
      </c>
      <c r="H128" s="28">
        <v>0</v>
      </c>
      <c r="I128" s="29">
        <v>2442617.38</v>
      </c>
      <c r="K128" s="42" t="s">
        <v>104</v>
      </c>
      <c r="L128" s="43" t="s">
        <v>242</v>
      </c>
      <c r="M128" s="44" t="s">
        <v>243</v>
      </c>
      <c r="N128" s="45">
        <v>0</v>
      </c>
      <c r="O128" s="45">
        <v>2442617.38</v>
      </c>
      <c r="P128" s="45">
        <v>0</v>
      </c>
      <c r="Q128" s="45">
        <v>0</v>
      </c>
      <c r="R128" s="45">
        <v>0</v>
      </c>
      <c r="S128" s="46">
        <v>2442617.38</v>
      </c>
      <c r="T128" s="47" t="str">
        <f>IF(K128=Balanza_de_Comprobación3[[#This Row],[Columna1]],"S","N")</f>
        <v>S</v>
      </c>
      <c r="U128" s="47" t="str">
        <f>IF(L128=Balanza_de_Comprobación3[[#This Row],[Columna2]],"S","N")</f>
        <v>S</v>
      </c>
      <c r="V128" s="47" t="str">
        <f>IF(M128=Balanza_de_Comprobación3[[#This Row],[Columna3]],"S","N")</f>
        <v>S</v>
      </c>
      <c r="W128" s="47" t="str">
        <f>IF(N128=Balanza_de_Comprobación3[[#This Row],[Columna4]],"S","N")</f>
        <v>S</v>
      </c>
      <c r="X128" s="47" t="str">
        <f>IF(O128=Balanza_de_Comprobación3[[#This Row],[Columna5]],"S","N")</f>
        <v>S</v>
      </c>
      <c r="Y128" s="47" t="str">
        <f>IF(P128=Balanza_de_Comprobación3[[#This Row],[Columna6]],"S","N")</f>
        <v>S</v>
      </c>
      <c r="Z128" s="47" t="str">
        <f>IF(Q128=Balanza_de_Comprobación3[[#This Row],[Columna7]],"S","N")</f>
        <v>S</v>
      </c>
      <c r="AA128" s="47" t="str">
        <f>IF(R128=Balanza_de_Comprobación3[[#This Row],[Columna8]],"S","N")</f>
        <v>S</v>
      </c>
      <c r="AB128" s="47" t="str">
        <f>IF(S128=Balanza_de_Comprobación3[[#This Row],[Columna9]],"S","N")</f>
        <v>S</v>
      </c>
    </row>
    <row r="129" spans="1:28" x14ac:dyDescent="0.25">
      <c r="A129" s="33" t="s">
        <v>104</v>
      </c>
      <c r="B129" s="53" t="s">
        <v>244</v>
      </c>
      <c r="C129" s="3" t="s">
        <v>245</v>
      </c>
      <c r="D129" s="28">
        <v>0</v>
      </c>
      <c r="E129" s="28">
        <v>11999477.57</v>
      </c>
      <c r="F129" s="28">
        <v>0</v>
      </c>
      <c r="G129" s="28">
        <v>0</v>
      </c>
      <c r="H129" s="28">
        <v>0</v>
      </c>
      <c r="I129" s="29">
        <v>11999477.57</v>
      </c>
      <c r="K129" s="42" t="s">
        <v>104</v>
      </c>
      <c r="L129" s="43" t="s">
        <v>244</v>
      </c>
      <c r="M129" s="44" t="s">
        <v>245</v>
      </c>
      <c r="N129" s="45">
        <v>0</v>
      </c>
      <c r="O129" s="45">
        <v>11999477.57</v>
      </c>
      <c r="P129" s="45">
        <v>0</v>
      </c>
      <c r="Q129" s="45">
        <v>0</v>
      </c>
      <c r="R129" s="45">
        <v>0</v>
      </c>
      <c r="S129" s="46">
        <v>11999477.57</v>
      </c>
      <c r="T129" s="47" t="str">
        <f>IF(K129=Balanza_de_Comprobación3[[#This Row],[Columna1]],"S","N")</f>
        <v>S</v>
      </c>
      <c r="U129" s="47" t="str">
        <f>IF(L129=Balanza_de_Comprobación3[[#This Row],[Columna2]],"S","N")</f>
        <v>S</v>
      </c>
      <c r="V129" s="47" t="str">
        <f>IF(M129=Balanza_de_Comprobación3[[#This Row],[Columna3]],"S","N")</f>
        <v>S</v>
      </c>
      <c r="W129" s="47" t="str">
        <f>IF(N129=Balanza_de_Comprobación3[[#This Row],[Columna4]],"S","N")</f>
        <v>S</v>
      </c>
      <c r="X129" s="47" t="str">
        <f>IF(O129=Balanza_de_Comprobación3[[#This Row],[Columna5]],"S","N")</f>
        <v>S</v>
      </c>
      <c r="Y129" s="47" t="str">
        <f>IF(P129=Balanza_de_Comprobación3[[#This Row],[Columna6]],"S","N")</f>
        <v>S</v>
      </c>
      <c r="Z129" s="47" t="str">
        <f>IF(Q129=Balanza_de_Comprobación3[[#This Row],[Columna7]],"S","N")</f>
        <v>S</v>
      </c>
      <c r="AA129" s="47" t="str">
        <f>IF(R129=Balanza_de_Comprobación3[[#This Row],[Columna8]],"S","N")</f>
        <v>S</v>
      </c>
      <c r="AB129" s="47" t="str">
        <f>IF(S129=Balanza_de_Comprobación3[[#This Row],[Columna9]],"S","N")</f>
        <v>S</v>
      </c>
    </row>
    <row r="130" spans="1:28" x14ac:dyDescent="0.25">
      <c r="A130" s="33" t="s">
        <v>104</v>
      </c>
      <c r="B130" s="53" t="s">
        <v>246</v>
      </c>
      <c r="C130" s="3" t="s">
        <v>247</v>
      </c>
      <c r="D130" s="28">
        <v>0</v>
      </c>
      <c r="E130" s="28">
        <v>18985532.149999999</v>
      </c>
      <c r="F130" s="28">
        <v>0</v>
      </c>
      <c r="G130" s="28">
        <v>0</v>
      </c>
      <c r="H130" s="28">
        <v>0</v>
      </c>
      <c r="I130" s="29">
        <v>18985532.149999999</v>
      </c>
      <c r="K130" s="42" t="s">
        <v>104</v>
      </c>
      <c r="L130" s="43" t="s">
        <v>246</v>
      </c>
      <c r="M130" s="44" t="s">
        <v>247</v>
      </c>
      <c r="N130" s="45">
        <v>0</v>
      </c>
      <c r="O130" s="45">
        <v>18985532.149999999</v>
      </c>
      <c r="P130" s="45">
        <v>0</v>
      </c>
      <c r="Q130" s="45">
        <v>0</v>
      </c>
      <c r="R130" s="45">
        <v>0</v>
      </c>
      <c r="S130" s="46">
        <v>18985532.149999999</v>
      </c>
      <c r="T130" s="47" t="str">
        <f>IF(K130=Balanza_de_Comprobación3[[#This Row],[Columna1]],"S","N")</f>
        <v>S</v>
      </c>
      <c r="U130" s="47" t="str">
        <f>IF(L130=Balanza_de_Comprobación3[[#This Row],[Columna2]],"S","N")</f>
        <v>S</v>
      </c>
      <c r="V130" s="47" t="str">
        <f>IF(M130=Balanza_de_Comprobación3[[#This Row],[Columna3]],"S","N")</f>
        <v>S</v>
      </c>
      <c r="W130" s="47" t="str">
        <f>IF(N130=Balanza_de_Comprobación3[[#This Row],[Columna4]],"S","N")</f>
        <v>S</v>
      </c>
      <c r="X130" s="47" t="str">
        <f>IF(O130=Balanza_de_Comprobación3[[#This Row],[Columna5]],"S","N")</f>
        <v>S</v>
      </c>
      <c r="Y130" s="47" t="str">
        <f>IF(P130=Balanza_de_Comprobación3[[#This Row],[Columna6]],"S","N")</f>
        <v>S</v>
      </c>
      <c r="Z130" s="47" t="str">
        <f>IF(Q130=Balanza_de_Comprobación3[[#This Row],[Columna7]],"S","N")</f>
        <v>S</v>
      </c>
      <c r="AA130" s="47" t="str">
        <f>IF(R130=Balanza_de_Comprobación3[[#This Row],[Columna8]],"S","N")</f>
        <v>S</v>
      </c>
      <c r="AB130" s="47" t="str">
        <f>IF(S130=Balanza_de_Comprobación3[[#This Row],[Columna9]],"S","N")</f>
        <v>S</v>
      </c>
    </row>
    <row r="131" spans="1:28" x14ac:dyDescent="0.25">
      <c r="A131" s="33" t="s">
        <v>104</v>
      </c>
      <c r="B131" s="53" t="s">
        <v>248</v>
      </c>
      <c r="C131" s="3" t="s">
        <v>249</v>
      </c>
      <c r="D131" s="28">
        <v>0</v>
      </c>
      <c r="E131" s="28">
        <v>8520564.1500000004</v>
      </c>
      <c r="F131" s="28">
        <v>0</v>
      </c>
      <c r="G131" s="28">
        <v>0</v>
      </c>
      <c r="H131" s="28">
        <v>0</v>
      </c>
      <c r="I131" s="29">
        <v>8520564.1500000004</v>
      </c>
      <c r="K131" s="42" t="s">
        <v>104</v>
      </c>
      <c r="L131" s="43" t="s">
        <v>248</v>
      </c>
      <c r="M131" s="44" t="s">
        <v>249</v>
      </c>
      <c r="N131" s="45">
        <v>0</v>
      </c>
      <c r="O131" s="45">
        <v>8520564.1500000004</v>
      </c>
      <c r="P131" s="45">
        <v>0</v>
      </c>
      <c r="Q131" s="45">
        <v>0</v>
      </c>
      <c r="R131" s="45">
        <v>0</v>
      </c>
      <c r="S131" s="46">
        <v>8520564.1500000004</v>
      </c>
      <c r="T131" s="47" t="str">
        <f>IF(K131=Balanza_de_Comprobación3[[#This Row],[Columna1]],"S","N")</f>
        <v>S</v>
      </c>
      <c r="U131" s="47" t="str">
        <f>IF(L131=Balanza_de_Comprobación3[[#This Row],[Columna2]],"S","N")</f>
        <v>S</v>
      </c>
      <c r="V131" s="47" t="str">
        <f>IF(M131=Balanza_de_Comprobación3[[#This Row],[Columna3]],"S","N")</f>
        <v>S</v>
      </c>
      <c r="W131" s="47" t="str">
        <f>IF(N131=Balanza_de_Comprobación3[[#This Row],[Columna4]],"S","N")</f>
        <v>S</v>
      </c>
      <c r="X131" s="47" t="str">
        <f>IF(O131=Balanza_de_Comprobación3[[#This Row],[Columna5]],"S","N")</f>
        <v>S</v>
      </c>
      <c r="Y131" s="47" t="str">
        <f>IF(P131=Balanza_de_Comprobación3[[#This Row],[Columna6]],"S","N")</f>
        <v>S</v>
      </c>
      <c r="Z131" s="47" t="str">
        <f>IF(Q131=Balanza_de_Comprobación3[[#This Row],[Columna7]],"S","N")</f>
        <v>S</v>
      </c>
      <c r="AA131" s="47" t="str">
        <f>IF(R131=Balanza_de_Comprobación3[[#This Row],[Columna8]],"S","N")</f>
        <v>S</v>
      </c>
      <c r="AB131" s="47" t="str">
        <f>IF(S131=Balanza_de_Comprobación3[[#This Row],[Columna9]],"S","N")</f>
        <v>S</v>
      </c>
    </row>
    <row r="132" spans="1:28" x14ac:dyDescent="0.25">
      <c r="A132" s="33" t="s">
        <v>104</v>
      </c>
      <c r="B132" s="53" t="s">
        <v>250</v>
      </c>
      <c r="C132" s="3" t="s">
        <v>251</v>
      </c>
      <c r="D132" s="28">
        <v>0</v>
      </c>
      <c r="E132" s="28">
        <v>3060697.69</v>
      </c>
      <c r="F132" s="28">
        <v>0</v>
      </c>
      <c r="G132" s="28">
        <v>0</v>
      </c>
      <c r="H132" s="28">
        <v>0</v>
      </c>
      <c r="I132" s="29">
        <v>3060697.69</v>
      </c>
      <c r="K132" s="42" t="s">
        <v>104</v>
      </c>
      <c r="L132" s="43" t="s">
        <v>250</v>
      </c>
      <c r="M132" s="44" t="s">
        <v>251</v>
      </c>
      <c r="N132" s="45">
        <v>0</v>
      </c>
      <c r="O132" s="45">
        <v>3060697.69</v>
      </c>
      <c r="P132" s="45">
        <v>0</v>
      </c>
      <c r="Q132" s="45">
        <v>0</v>
      </c>
      <c r="R132" s="45">
        <v>0</v>
      </c>
      <c r="S132" s="46">
        <v>3060697.69</v>
      </c>
      <c r="T132" s="47" t="str">
        <f>IF(K132=Balanza_de_Comprobación3[[#This Row],[Columna1]],"S","N")</f>
        <v>S</v>
      </c>
      <c r="U132" s="47" t="str">
        <f>IF(L132=Balanza_de_Comprobación3[[#This Row],[Columna2]],"S","N")</f>
        <v>S</v>
      </c>
      <c r="V132" s="47" t="str">
        <f>IF(M132=Balanza_de_Comprobación3[[#This Row],[Columna3]],"S","N")</f>
        <v>S</v>
      </c>
      <c r="W132" s="47" t="str">
        <f>IF(N132=Balanza_de_Comprobación3[[#This Row],[Columna4]],"S","N")</f>
        <v>S</v>
      </c>
      <c r="X132" s="47" t="str">
        <f>IF(O132=Balanza_de_Comprobación3[[#This Row],[Columna5]],"S","N")</f>
        <v>S</v>
      </c>
      <c r="Y132" s="47" t="str">
        <f>IF(P132=Balanza_de_Comprobación3[[#This Row],[Columna6]],"S","N")</f>
        <v>S</v>
      </c>
      <c r="Z132" s="47" t="str">
        <f>IF(Q132=Balanza_de_Comprobación3[[#This Row],[Columna7]],"S","N")</f>
        <v>S</v>
      </c>
      <c r="AA132" s="47" t="str">
        <f>IF(R132=Balanza_de_Comprobación3[[#This Row],[Columna8]],"S","N")</f>
        <v>S</v>
      </c>
      <c r="AB132" s="47" t="str">
        <f>IF(S132=Balanza_de_Comprobación3[[#This Row],[Columna9]],"S","N")</f>
        <v>S</v>
      </c>
    </row>
    <row r="133" spans="1:28" x14ac:dyDescent="0.25">
      <c r="A133" s="33" t="s">
        <v>104</v>
      </c>
      <c r="B133" s="53" t="s">
        <v>252</v>
      </c>
      <c r="C133" s="3" t="s">
        <v>253</v>
      </c>
      <c r="D133" s="28">
        <v>0</v>
      </c>
      <c r="E133" s="28">
        <v>16634.41</v>
      </c>
      <c r="F133" s="28">
        <v>18000</v>
      </c>
      <c r="G133" s="28">
        <v>18000</v>
      </c>
      <c r="H133" s="28">
        <v>0</v>
      </c>
      <c r="I133" s="29">
        <v>16634.41</v>
      </c>
      <c r="K133" s="42" t="s">
        <v>104</v>
      </c>
      <c r="L133" s="43" t="s">
        <v>252</v>
      </c>
      <c r="M133" s="44" t="s">
        <v>253</v>
      </c>
      <c r="N133" s="45">
        <v>0</v>
      </c>
      <c r="O133" s="45">
        <v>16634.41</v>
      </c>
      <c r="P133" s="45">
        <v>18000</v>
      </c>
      <c r="Q133" s="45">
        <v>18000</v>
      </c>
      <c r="R133" s="45">
        <v>0</v>
      </c>
      <c r="S133" s="46">
        <v>16634.41</v>
      </c>
      <c r="T133" s="47" t="str">
        <f>IF(K133=Balanza_de_Comprobación3[[#This Row],[Columna1]],"S","N")</f>
        <v>S</v>
      </c>
      <c r="U133" s="47" t="str">
        <f>IF(L133=Balanza_de_Comprobación3[[#This Row],[Columna2]],"S","N")</f>
        <v>S</v>
      </c>
      <c r="V133" s="47" t="str">
        <f>IF(M133=Balanza_de_Comprobación3[[#This Row],[Columna3]],"S","N")</f>
        <v>S</v>
      </c>
      <c r="W133" s="47" t="str">
        <f>IF(N133=Balanza_de_Comprobación3[[#This Row],[Columna4]],"S","N")</f>
        <v>S</v>
      </c>
      <c r="X133" s="47" t="str">
        <f>IF(O133=Balanza_de_Comprobación3[[#This Row],[Columna5]],"S","N")</f>
        <v>S</v>
      </c>
      <c r="Y133" s="47" t="str">
        <f>IF(P133=Balanza_de_Comprobación3[[#This Row],[Columna6]],"S","N")</f>
        <v>S</v>
      </c>
      <c r="Z133" s="47" t="str">
        <f>IF(Q133=Balanza_de_Comprobación3[[#This Row],[Columna7]],"S","N")</f>
        <v>S</v>
      </c>
      <c r="AA133" s="47" t="str">
        <f>IF(R133=Balanza_de_Comprobación3[[#This Row],[Columna8]],"S","N")</f>
        <v>S</v>
      </c>
      <c r="AB133" s="47" t="str">
        <f>IF(S133=Balanza_de_Comprobación3[[#This Row],[Columna9]],"S","N")</f>
        <v>S</v>
      </c>
    </row>
    <row r="134" spans="1:28" x14ac:dyDescent="0.25">
      <c r="A134" s="33" t="s">
        <v>104</v>
      </c>
      <c r="B134" s="53" t="s">
        <v>254</v>
      </c>
      <c r="C134" s="3" t="s">
        <v>255</v>
      </c>
      <c r="D134" s="28">
        <v>0</v>
      </c>
      <c r="E134" s="28">
        <v>94816174.859999999</v>
      </c>
      <c r="F134" s="28">
        <v>80022469.590000004</v>
      </c>
      <c r="G134" s="28">
        <v>80022442.590000004</v>
      </c>
      <c r="H134" s="28">
        <v>0</v>
      </c>
      <c r="I134" s="29">
        <v>94816147.859999999</v>
      </c>
      <c r="K134" s="42" t="s">
        <v>104</v>
      </c>
      <c r="L134" s="43" t="s">
        <v>254</v>
      </c>
      <c r="M134" s="44" t="s">
        <v>255</v>
      </c>
      <c r="N134" s="45">
        <v>0</v>
      </c>
      <c r="O134" s="45">
        <v>94816174.859999999</v>
      </c>
      <c r="P134" s="45">
        <v>80022469.590000004</v>
      </c>
      <c r="Q134" s="45">
        <v>80022442.590000004</v>
      </c>
      <c r="R134" s="45">
        <v>0</v>
      </c>
      <c r="S134" s="46">
        <v>94816147.859999999</v>
      </c>
      <c r="T134" s="47" t="str">
        <f>IF(K134=Balanza_de_Comprobación3[[#This Row],[Columna1]],"S","N")</f>
        <v>S</v>
      </c>
      <c r="U134" s="47" t="str">
        <f>IF(L134=Balanza_de_Comprobación3[[#This Row],[Columna2]],"S","N")</f>
        <v>S</v>
      </c>
      <c r="V134" s="47" t="str">
        <f>IF(M134=Balanza_de_Comprobación3[[#This Row],[Columna3]],"S","N")</f>
        <v>S</v>
      </c>
      <c r="W134" s="47" t="str">
        <f>IF(N134=Balanza_de_Comprobación3[[#This Row],[Columna4]],"S","N")</f>
        <v>S</v>
      </c>
      <c r="X134" s="47" t="str">
        <f>IF(O134=Balanza_de_Comprobación3[[#This Row],[Columna5]],"S","N")</f>
        <v>S</v>
      </c>
      <c r="Y134" s="47" t="str">
        <f>IF(P134=Balanza_de_Comprobación3[[#This Row],[Columna6]],"S","N")</f>
        <v>S</v>
      </c>
      <c r="Z134" s="47" t="str">
        <f>IF(Q134=Balanza_de_Comprobación3[[#This Row],[Columna7]],"S","N")</f>
        <v>S</v>
      </c>
      <c r="AA134" s="47" t="str">
        <f>IF(R134=Balanza_de_Comprobación3[[#This Row],[Columna8]],"S","N")</f>
        <v>S</v>
      </c>
      <c r="AB134" s="47" t="str">
        <f>IF(S134=Balanza_de_Comprobación3[[#This Row],[Columna9]],"S","N")</f>
        <v>S</v>
      </c>
    </row>
    <row r="135" spans="1:28" x14ac:dyDescent="0.25">
      <c r="A135" s="33" t="s">
        <v>104</v>
      </c>
      <c r="B135" s="53" t="s">
        <v>256</v>
      </c>
      <c r="C135" s="3" t="s">
        <v>257</v>
      </c>
      <c r="D135" s="28">
        <v>0</v>
      </c>
      <c r="E135" s="28">
        <v>82077.5</v>
      </c>
      <c r="F135" s="28">
        <v>4106368.62</v>
      </c>
      <c r="G135" s="28">
        <v>4106368.62</v>
      </c>
      <c r="H135" s="28">
        <v>0</v>
      </c>
      <c r="I135" s="29">
        <v>82077.5</v>
      </c>
      <c r="K135" s="42" t="s">
        <v>104</v>
      </c>
      <c r="L135" s="43" t="s">
        <v>256</v>
      </c>
      <c r="M135" s="44" t="s">
        <v>257</v>
      </c>
      <c r="N135" s="45">
        <v>0</v>
      </c>
      <c r="O135" s="45">
        <v>82077.5</v>
      </c>
      <c r="P135" s="45">
        <v>4106368.62</v>
      </c>
      <c r="Q135" s="45">
        <v>4106368.62</v>
      </c>
      <c r="R135" s="45">
        <v>0</v>
      </c>
      <c r="S135" s="46">
        <v>82077.5</v>
      </c>
      <c r="T135" s="47" t="str">
        <f>IF(K135=Balanza_de_Comprobación3[[#This Row],[Columna1]],"S","N")</f>
        <v>S</v>
      </c>
      <c r="U135" s="47" t="str">
        <f>IF(L135=Balanza_de_Comprobación3[[#This Row],[Columna2]],"S","N")</f>
        <v>S</v>
      </c>
      <c r="V135" s="47" t="str">
        <f>IF(M135=Balanza_de_Comprobación3[[#This Row],[Columna3]],"S","N")</f>
        <v>S</v>
      </c>
      <c r="W135" s="47" t="str">
        <f>IF(N135=Balanza_de_Comprobación3[[#This Row],[Columna4]],"S","N")</f>
        <v>S</v>
      </c>
      <c r="X135" s="47" t="str">
        <f>IF(O135=Balanza_de_Comprobación3[[#This Row],[Columna5]],"S","N")</f>
        <v>S</v>
      </c>
      <c r="Y135" s="47" t="str">
        <f>IF(P135=Balanza_de_Comprobación3[[#This Row],[Columna6]],"S","N")</f>
        <v>S</v>
      </c>
      <c r="Z135" s="47" t="str">
        <f>IF(Q135=Balanza_de_Comprobación3[[#This Row],[Columna7]],"S","N")</f>
        <v>S</v>
      </c>
      <c r="AA135" s="47" t="str">
        <f>IF(R135=Balanza_de_Comprobación3[[#This Row],[Columna8]],"S","N")</f>
        <v>S</v>
      </c>
      <c r="AB135" s="47" t="str">
        <f>IF(S135=Balanza_de_Comprobación3[[#This Row],[Columna9]],"S","N")</f>
        <v>S</v>
      </c>
    </row>
    <row r="136" spans="1:28" x14ac:dyDescent="0.25">
      <c r="A136" s="33" t="s">
        <v>104</v>
      </c>
      <c r="B136" s="53" t="s">
        <v>258</v>
      </c>
      <c r="C136" s="3" t="s">
        <v>259</v>
      </c>
      <c r="D136" s="28">
        <v>0</v>
      </c>
      <c r="E136" s="28">
        <v>314889494.88999999</v>
      </c>
      <c r="F136" s="28">
        <v>1060829.81</v>
      </c>
      <c r="G136" s="28">
        <v>1522092.01</v>
      </c>
      <c r="H136" s="28">
        <v>0</v>
      </c>
      <c r="I136" s="29">
        <v>315350757.08999997</v>
      </c>
      <c r="K136" s="42" t="s">
        <v>104</v>
      </c>
      <c r="L136" s="43" t="s">
        <v>258</v>
      </c>
      <c r="M136" s="44" t="s">
        <v>259</v>
      </c>
      <c r="N136" s="45">
        <v>0</v>
      </c>
      <c r="O136" s="45">
        <v>314889494.88999999</v>
      </c>
      <c r="P136" s="45">
        <v>1060829.81</v>
      </c>
      <c r="Q136" s="45">
        <v>1522092.01</v>
      </c>
      <c r="R136" s="45">
        <v>0</v>
      </c>
      <c r="S136" s="46">
        <v>315350757.08999997</v>
      </c>
      <c r="T136" s="47" t="str">
        <f>IF(K136=Balanza_de_Comprobación3[[#This Row],[Columna1]],"S","N")</f>
        <v>S</v>
      </c>
      <c r="U136" s="47" t="str">
        <f>IF(L136=Balanza_de_Comprobación3[[#This Row],[Columna2]],"S","N")</f>
        <v>S</v>
      </c>
      <c r="V136" s="47" t="str">
        <f>IF(M136=Balanza_de_Comprobación3[[#This Row],[Columna3]],"S","N")</f>
        <v>S</v>
      </c>
      <c r="W136" s="47" t="str">
        <f>IF(N136=Balanza_de_Comprobación3[[#This Row],[Columna4]],"S","N")</f>
        <v>S</v>
      </c>
      <c r="X136" s="47" t="str">
        <f>IF(O136=Balanza_de_Comprobación3[[#This Row],[Columna5]],"S","N")</f>
        <v>S</v>
      </c>
      <c r="Y136" s="47" t="str">
        <f>IF(P136=Balanza_de_Comprobación3[[#This Row],[Columna6]],"S","N")</f>
        <v>S</v>
      </c>
      <c r="Z136" s="47" t="str">
        <f>IF(Q136=Balanza_de_Comprobación3[[#This Row],[Columna7]],"S","N")</f>
        <v>S</v>
      </c>
      <c r="AA136" s="47" t="str">
        <f>IF(R136=Balanza_de_Comprobación3[[#This Row],[Columna8]],"S","N")</f>
        <v>S</v>
      </c>
      <c r="AB136" s="47" t="str">
        <f>IF(S136=Balanza_de_Comprobación3[[#This Row],[Columna9]],"S","N")</f>
        <v>S</v>
      </c>
    </row>
    <row r="137" spans="1:28" x14ac:dyDescent="0.25">
      <c r="A137" s="33" t="s">
        <v>104</v>
      </c>
      <c r="B137" s="53" t="s">
        <v>260</v>
      </c>
      <c r="C137" s="3" t="s">
        <v>261</v>
      </c>
      <c r="D137" s="28">
        <v>0</v>
      </c>
      <c r="E137" s="28">
        <v>132376503.17</v>
      </c>
      <c r="F137" s="28">
        <v>706184.7</v>
      </c>
      <c r="G137" s="28">
        <v>1151328.97</v>
      </c>
      <c r="H137" s="28">
        <v>0</v>
      </c>
      <c r="I137" s="29">
        <v>132821647.44</v>
      </c>
      <c r="K137" s="42" t="s">
        <v>104</v>
      </c>
      <c r="L137" s="43" t="s">
        <v>260</v>
      </c>
      <c r="M137" s="44" t="s">
        <v>261</v>
      </c>
      <c r="N137" s="45">
        <v>0</v>
      </c>
      <c r="O137" s="45">
        <v>132376503.17</v>
      </c>
      <c r="P137" s="45">
        <v>706184.7</v>
      </c>
      <c r="Q137" s="45">
        <v>1151328.97</v>
      </c>
      <c r="R137" s="45">
        <v>0</v>
      </c>
      <c r="S137" s="46">
        <v>132821647.44</v>
      </c>
      <c r="T137" s="47" t="str">
        <f>IF(K137=Balanza_de_Comprobación3[[#This Row],[Columna1]],"S","N")</f>
        <v>S</v>
      </c>
      <c r="U137" s="47" t="str">
        <f>IF(L137=Balanza_de_Comprobación3[[#This Row],[Columna2]],"S","N")</f>
        <v>S</v>
      </c>
      <c r="V137" s="47" t="str">
        <f>IF(M137=Balanza_de_Comprobación3[[#This Row],[Columna3]],"S","N")</f>
        <v>S</v>
      </c>
      <c r="W137" s="47" t="str">
        <f>IF(N137=Balanza_de_Comprobación3[[#This Row],[Columna4]],"S","N")</f>
        <v>S</v>
      </c>
      <c r="X137" s="47" t="str">
        <f>IF(O137=Balanza_de_Comprobación3[[#This Row],[Columna5]],"S","N")</f>
        <v>S</v>
      </c>
      <c r="Y137" s="47" t="str">
        <f>IF(P137=Balanza_de_Comprobación3[[#This Row],[Columna6]],"S","N")</f>
        <v>S</v>
      </c>
      <c r="Z137" s="47" t="str">
        <f>IF(Q137=Balanza_de_Comprobación3[[#This Row],[Columna7]],"S","N")</f>
        <v>S</v>
      </c>
      <c r="AA137" s="47" t="str">
        <f>IF(R137=Balanza_de_Comprobación3[[#This Row],[Columna8]],"S","N")</f>
        <v>S</v>
      </c>
      <c r="AB137" s="47" t="str">
        <f>IF(S137=Balanza_de_Comprobación3[[#This Row],[Columna9]],"S","N")</f>
        <v>S</v>
      </c>
    </row>
    <row r="138" spans="1:28" x14ac:dyDescent="0.25">
      <c r="A138" s="33" t="s">
        <v>104</v>
      </c>
      <c r="B138" s="53" t="s">
        <v>262</v>
      </c>
      <c r="C138" s="3" t="s">
        <v>263</v>
      </c>
      <c r="D138" s="28">
        <v>0</v>
      </c>
      <c r="E138" s="28">
        <v>147441.06</v>
      </c>
      <c r="F138" s="28">
        <v>88623.43</v>
      </c>
      <c r="G138" s="28">
        <v>104741.36</v>
      </c>
      <c r="H138" s="28">
        <v>0</v>
      </c>
      <c r="I138" s="29">
        <v>163558.99</v>
      </c>
      <c r="K138" s="42" t="s">
        <v>104</v>
      </c>
      <c r="L138" s="43" t="s">
        <v>262</v>
      </c>
      <c r="M138" s="44" t="s">
        <v>263</v>
      </c>
      <c r="N138" s="45">
        <v>0</v>
      </c>
      <c r="O138" s="45">
        <v>147441.06</v>
      </c>
      <c r="P138" s="45">
        <v>88623.43</v>
      </c>
      <c r="Q138" s="45">
        <v>104741.36</v>
      </c>
      <c r="R138" s="45">
        <v>0</v>
      </c>
      <c r="S138" s="46">
        <v>163558.99</v>
      </c>
      <c r="T138" s="47" t="str">
        <f>IF(K138=Balanza_de_Comprobación3[[#This Row],[Columna1]],"S","N")</f>
        <v>S</v>
      </c>
      <c r="U138" s="47" t="str">
        <f>IF(L138=Balanza_de_Comprobación3[[#This Row],[Columna2]],"S","N")</f>
        <v>S</v>
      </c>
      <c r="V138" s="47" t="str">
        <f>IF(M138=Balanza_de_Comprobación3[[#This Row],[Columna3]],"S","N")</f>
        <v>S</v>
      </c>
      <c r="W138" s="47" t="str">
        <f>IF(N138=Balanza_de_Comprobación3[[#This Row],[Columna4]],"S","N")</f>
        <v>S</v>
      </c>
      <c r="X138" s="47" t="str">
        <f>IF(O138=Balanza_de_Comprobación3[[#This Row],[Columna5]],"S","N")</f>
        <v>S</v>
      </c>
      <c r="Y138" s="47" t="str">
        <f>IF(P138=Balanza_de_Comprobación3[[#This Row],[Columna6]],"S","N")</f>
        <v>S</v>
      </c>
      <c r="Z138" s="47" t="str">
        <f>IF(Q138=Balanza_de_Comprobación3[[#This Row],[Columna7]],"S","N")</f>
        <v>S</v>
      </c>
      <c r="AA138" s="47" t="str">
        <f>IF(R138=Balanza_de_Comprobación3[[#This Row],[Columna8]],"S","N")</f>
        <v>S</v>
      </c>
      <c r="AB138" s="47" t="str">
        <f>IF(S138=Balanza_de_Comprobación3[[#This Row],[Columna9]],"S","N")</f>
        <v>S</v>
      </c>
    </row>
    <row r="139" spans="1:28" x14ac:dyDescent="0.25">
      <c r="A139" s="33" t="s">
        <v>104</v>
      </c>
      <c r="B139" s="53" t="s">
        <v>264</v>
      </c>
      <c r="C139" s="3" t="s">
        <v>265</v>
      </c>
      <c r="D139" s="28">
        <v>0</v>
      </c>
      <c r="E139" s="28">
        <v>92599.360000000001</v>
      </c>
      <c r="F139" s="28">
        <v>65769.600000000006</v>
      </c>
      <c r="G139" s="28">
        <v>70728.98</v>
      </c>
      <c r="H139" s="28">
        <v>0</v>
      </c>
      <c r="I139" s="29">
        <v>97558.74</v>
      </c>
      <c r="K139" s="42" t="s">
        <v>104</v>
      </c>
      <c r="L139" s="43" t="s">
        <v>264</v>
      </c>
      <c r="M139" s="44" t="s">
        <v>265</v>
      </c>
      <c r="N139" s="45">
        <v>0</v>
      </c>
      <c r="O139" s="45">
        <v>92599.360000000001</v>
      </c>
      <c r="P139" s="45">
        <v>65769.600000000006</v>
      </c>
      <c r="Q139" s="45">
        <v>70728.98</v>
      </c>
      <c r="R139" s="45">
        <v>0</v>
      </c>
      <c r="S139" s="46">
        <v>97558.74</v>
      </c>
      <c r="T139" s="47" t="str">
        <f>IF(K139=Balanza_de_Comprobación3[[#This Row],[Columna1]],"S","N")</f>
        <v>S</v>
      </c>
      <c r="U139" s="47" t="str">
        <f>IF(L139=Balanza_de_Comprobación3[[#This Row],[Columna2]],"S","N")</f>
        <v>S</v>
      </c>
      <c r="V139" s="47" t="str">
        <f>IF(M139=Balanza_de_Comprobación3[[#This Row],[Columna3]],"S","N")</f>
        <v>S</v>
      </c>
      <c r="W139" s="47" t="str">
        <f>IF(N139=Balanza_de_Comprobación3[[#This Row],[Columna4]],"S","N")</f>
        <v>S</v>
      </c>
      <c r="X139" s="47" t="str">
        <f>IF(O139=Balanza_de_Comprobación3[[#This Row],[Columna5]],"S","N")</f>
        <v>S</v>
      </c>
      <c r="Y139" s="47" t="str">
        <f>IF(P139=Balanza_de_Comprobación3[[#This Row],[Columna6]],"S","N")</f>
        <v>S</v>
      </c>
      <c r="Z139" s="47" t="str">
        <f>IF(Q139=Balanza_de_Comprobación3[[#This Row],[Columna7]],"S","N")</f>
        <v>S</v>
      </c>
      <c r="AA139" s="47" t="str">
        <f>IF(R139=Balanza_de_Comprobación3[[#This Row],[Columna8]],"S","N")</f>
        <v>S</v>
      </c>
      <c r="AB139" s="47" t="str">
        <f>IF(S139=Balanza_de_Comprobación3[[#This Row],[Columna9]],"S","N")</f>
        <v>S</v>
      </c>
    </row>
    <row r="140" spans="1:28" x14ac:dyDescent="0.25">
      <c r="A140" s="33" t="s">
        <v>104</v>
      </c>
      <c r="B140" s="53" t="s">
        <v>266</v>
      </c>
      <c r="C140" s="3" t="s">
        <v>267</v>
      </c>
      <c r="D140" s="28">
        <v>0</v>
      </c>
      <c r="E140" s="28">
        <v>7037.61</v>
      </c>
      <c r="F140" s="28">
        <v>0</v>
      </c>
      <c r="G140" s="28">
        <v>0</v>
      </c>
      <c r="H140" s="28">
        <v>0</v>
      </c>
      <c r="I140" s="29">
        <v>7037.61</v>
      </c>
      <c r="K140" s="42" t="s">
        <v>104</v>
      </c>
      <c r="L140" s="43" t="s">
        <v>266</v>
      </c>
      <c r="M140" s="44" t="s">
        <v>267</v>
      </c>
      <c r="N140" s="45">
        <v>0</v>
      </c>
      <c r="O140" s="45">
        <v>7037.61</v>
      </c>
      <c r="P140" s="45">
        <v>0</v>
      </c>
      <c r="Q140" s="45">
        <v>0</v>
      </c>
      <c r="R140" s="45">
        <v>0</v>
      </c>
      <c r="S140" s="46">
        <v>7037.61</v>
      </c>
      <c r="T140" s="47" t="str">
        <f>IF(K140=Balanza_de_Comprobación3[[#This Row],[Columna1]],"S","N")</f>
        <v>S</v>
      </c>
      <c r="U140" s="47" t="str">
        <f>IF(L140=Balanza_de_Comprobación3[[#This Row],[Columna2]],"S","N")</f>
        <v>S</v>
      </c>
      <c r="V140" s="47" t="str">
        <f>IF(M140=Balanza_de_Comprobación3[[#This Row],[Columna3]],"S","N")</f>
        <v>S</v>
      </c>
      <c r="W140" s="47" t="str">
        <f>IF(N140=Balanza_de_Comprobación3[[#This Row],[Columna4]],"S","N")</f>
        <v>S</v>
      </c>
      <c r="X140" s="47" t="str">
        <f>IF(O140=Balanza_de_Comprobación3[[#This Row],[Columna5]],"S","N")</f>
        <v>S</v>
      </c>
      <c r="Y140" s="47" t="str">
        <f>IF(P140=Balanza_de_Comprobación3[[#This Row],[Columna6]],"S","N")</f>
        <v>S</v>
      </c>
      <c r="Z140" s="47" t="str">
        <f>IF(Q140=Balanza_de_Comprobación3[[#This Row],[Columna7]],"S","N")</f>
        <v>S</v>
      </c>
      <c r="AA140" s="47" t="str">
        <f>IF(R140=Balanza_de_Comprobación3[[#This Row],[Columna8]],"S","N")</f>
        <v>S</v>
      </c>
      <c r="AB140" s="47" t="str">
        <f>IF(S140=Balanza_de_Comprobación3[[#This Row],[Columna9]],"S","N")</f>
        <v>S</v>
      </c>
    </row>
    <row r="141" spans="1:28" x14ac:dyDescent="0.25">
      <c r="A141" s="33" t="s">
        <v>104</v>
      </c>
      <c r="B141" s="53" t="s">
        <v>268</v>
      </c>
      <c r="C141" s="3" t="s">
        <v>269</v>
      </c>
      <c r="D141" s="28">
        <v>0</v>
      </c>
      <c r="E141" s="28">
        <v>47804.09</v>
      </c>
      <c r="F141" s="28">
        <v>22853.83</v>
      </c>
      <c r="G141" s="28">
        <v>34012.379999999997</v>
      </c>
      <c r="H141" s="28">
        <v>0</v>
      </c>
      <c r="I141" s="29">
        <v>58962.64</v>
      </c>
      <c r="K141" s="42" t="s">
        <v>104</v>
      </c>
      <c r="L141" s="43" t="s">
        <v>268</v>
      </c>
      <c r="M141" s="44" t="s">
        <v>269</v>
      </c>
      <c r="N141" s="45">
        <v>0</v>
      </c>
      <c r="O141" s="45">
        <v>47804.09</v>
      </c>
      <c r="P141" s="45">
        <v>22853.83</v>
      </c>
      <c r="Q141" s="45">
        <v>34012.379999999997</v>
      </c>
      <c r="R141" s="45">
        <v>0</v>
      </c>
      <c r="S141" s="46">
        <v>58962.64</v>
      </c>
      <c r="T141" s="47" t="str">
        <f>IF(K141=Balanza_de_Comprobación3[[#This Row],[Columna1]],"S","N")</f>
        <v>S</v>
      </c>
      <c r="U141" s="47" t="str">
        <f>IF(L141=Balanza_de_Comprobación3[[#This Row],[Columna2]],"S","N")</f>
        <v>S</v>
      </c>
      <c r="V141" s="47" t="str">
        <f>IF(M141=Balanza_de_Comprobación3[[#This Row],[Columna3]],"S","N")</f>
        <v>S</v>
      </c>
      <c r="W141" s="47" t="str">
        <f>IF(N141=Balanza_de_Comprobación3[[#This Row],[Columna4]],"S","N")</f>
        <v>S</v>
      </c>
      <c r="X141" s="47" t="str">
        <f>IF(O141=Balanza_de_Comprobación3[[#This Row],[Columna5]],"S","N")</f>
        <v>S</v>
      </c>
      <c r="Y141" s="47" t="str">
        <f>IF(P141=Balanza_de_Comprobación3[[#This Row],[Columna6]],"S","N")</f>
        <v>S</v>
      </c>
      <c r="Z141" s="47" t="str">
        <f>IF(Q141=Balanza_de_Comprobación3[[#This Row],[Columna7]],"S","N")</f>
        <v>S</v>
      </c>
      <c r="AA141" s="47" t="str">
        <f>IF(R141=Balanza_de_Comprobación3[[#This Row],[Columna8]],"S","N")</f>
        <v>S</v>
      </c>
      <c r="AB141" s="47" t="str">
        <f>IF(S141=Balanza_de_Comprobación3[[#This Row],[Columna9]],"S","N")</f>
        <v>S</v>
      </c>
    </row>
    <row r="142" spans="1:28" x14ac:dyDescent="0.25">
      <c r="A142" s="33" t="s">
        <v>104</v>
      </c>
      <c r="B142" s="53" t="s">
        <v>270</v>
      </c>
      <c r="C142" s="3" t="s">
        <v>271</v>
      </c>
      <c r="D142" s="28">
        <v>0</v>
      </c>
      <c r="E142" s="28">
        <v>1050525.3700000001</v>
      </c>
      <c r="F142" s="28">
        <v>266021.68</v>
      </c>
      <c r="G142" s="28">
        <v>266021.68</v>
      </c>
      <c r="H142" s="28">
        <v>0</v>
      </c>
      <c r="I142" s="29">
        <v>1050525.3700000001</v>
      </c>
      <c r="K142" s="42" t="s">
        <v>104</v>
      </c>
      <c r="L142" s="43" t="s">
        <v>270</v>
      </c>
      <c r="M142" s="44" t="s">
        <v>271</v>
      </c>
      <c r="N142" s="45">
        <v>0</v>
      </c>
      <c r="O142" s="45">
        <v>1050525.3700000001</v>
      </c>
      <c r="P142" s="45">
        <v>266021.68</v>
      </c>
      <c r="Q142" s="45">
        <v>266021.68</v>
      </c>
      <c r="R142" s="45">
        <v>0</v>
      </c>
      <c r="S142" s="46">
        <v>1050525.3700000001</v>
      </c>
      <c r="T142" s="47" t="str">
        <f>IF(K142=Balanza_de_Comprobación3[[#This Row],[Columna1]],"S","N")</f>
        <v>S</v>
      </c>
      <c r="U142" s="47" t="str">
        <f>IF(L142=Balanza_de_Comprobación3[[#This Row],[Columna2]],"S","N")</f>
        <v>S</v>
      </c>
      <c r="V142" s="47" t="str">
        <f>IF(M142=Balanza_de_Comprobación3[[#This Row],[Columna3]],"S","N")</f>
        <v>S</v>
      </c>
      <c r="W142" s="47" t="str">
        <f>IF(N142=Balanza_de_Comprobación3[[#This Row],[Columna4]],"S","N")</f>
        <v>S</v>
      </c>
      <c r="X142" s="47" t="str">
        <f>IF(O142=Balanza_de_Comprobación3[[#This Row],[Columna5]],"S","N")</f>
        <v>S</v>
      </c>
      <c r="Y142" s="47" t="str">
        <f>IF(P142=Balanza_de_Comprobación3[[#This Row],[Columna6]],"S","N")</f>
        <v>S</v>
      </c>
      <c r="Z142" s="47" t="str">
        <f>IF(Q142=Balanza_de_Comprobación3[[#This Row],[Columna7]],"S","N")</f>
        <v>S</v>
      </c>
      <c r="AA142" s="47" t="str">
        <f>IF(R142=Balanza_de_Comprobación3[[#This Row],[Columna8]],"S","N")</f>
        <v>S</v>
      </c>
      <c r="AB142" s="47" t="str">
        <f>IF(S142=Balanza_de_Comprobación3[[#This Row],[Columna9]],"S","N")</f>
        <v>S</v>
      </c>
    </row>
    <row r="143" spans="1:28" x14ac:dyDescent="0.25">
      <c r="A143" s="33" t="s">
        <v>104</v>
      </c>
      <c r="B143" s="53" t="s">
        <v>272</v>
      </c>
      <c r="C143" s="3" t="s">
        <v>273</v>
      </c>
      <c r="D143" s="28">
        <v>0</v>
      </c>
      <c r="E143" s="28">
        <v>507984.49</v>
      </c>
      <c r="F143" s="28">
        <v>0</v>
      </c>
      <c r="G143" s="28">
        <v>0</v>
      </c>
      <c r="H143" s="28">
        <v>0</v>
      </c>
      <c r="I143" s="29">
        <v>507984.49</v>
      </c>
      <c r="K143" s="42" t="s">
        <v>104</v>
      </c>
      <c r="L143" s="43" t="s">
        <v>272</v>
      </c>
      <c r="M143" s="44" t="s">
        <v>273</v>
      </c>
      <c r="N143" s="45">
        <v>0</v>
      </c>
      <c r="O143" s="45">
        <v>507984.49</v>
      </c>
      <c r="P143" s="45">
        <v>0</v>
      </c>
      <c r="Q143" s="45">
        <v>0</v>
      </c>
      <c r="R143" s="45">
        <v>0</v>
      </c>
      <c r="S143" s="46">
        <v>507984.49</v>
      </c>
      <c r="T143" s="47" t="str">
        <f>IF(K143=Balanza_de_Comprobación3[[#This Row],[Columna1]],"S","N")</f>
        <v>S</v>
      </c>
      <c r="U143" s="47" t="str">
        <f>IF(L143=Balanza_de_Comprobación3[[#This Row],[Columna2]],"S","N")</f>
        <v>S</v>
      </c>
      <c r="V143" s="47" t="str">
        <f>IF(M143=Balanza_de_Comprobación3[[#This Row],[Columna3]],"S","N")</f>
        <v>S</v>
      </c>
      <c r="W143" s="47" t="str">
        <f>IF(N143=Balanza_de_Comprobación3[[#This Row],[Columna4]],"S","N")</f>
        <v>S</v>
      </c>
      <c r="X143" s="47" t="str">
        <f>IF(O143=Balanza_de_Comprobación3[[#This Row],[Columna5]],"S","N")</f>
        <v>S</v>
      </c>
      <c r="Y143" s="47" t="str">
        <f>IF(P143=Balanza_de_Comprobación3[[#This Row],[Columna6]],"S","N")</f>
        <v>S</v>
      </c>
      <c r="Z143" s="47" t="str">
        <f>IF(Q143=Balanza_de_Comprobación3[[#This Row],[Columna7]],"S","N")</f>
        <v>S</v>
      </c>
      <c r="AA143" s="47" t="str">
        <f>IF(R143=Balanza_de_Comprobación3[[#This Row],[Columna8]],"S","N")</f>
        <v>S</v>
      </c>
      <c r="AB143" s="47" t="str">
        <f>IF(S143=Balanza_de_Comprobación3[[#This Row],[Columna9]],"S","N")</f>
        <v>S</v>
      </c>
    </row>
    <row r="144" spans="1:28" x14ac:dyDescent="0.25">
      <c r="A144" s="33" t="s">
        <v>104</v>
      </c>
      <c r="B144" s="53" t="s">
        <v>274</v>
      </c>
      <c r="C144" s="3" t="s">
        <v>275</v>
      </c>
      <c r="D144" s="28">
        <v>0</v>
      </c>
      <c r="E144" s="28">
        <v>180807040.80000001</v>
      </c>
      <c r="F144" s="28">
        <v>0</v>
      </c>
      <c r="G144" s="28">
        <v>0</v>
      </c>
      <c r="H144" s="28">
        <v>0</v>
      </c>
      <c r="I144" s="29">
        <v>180807040.80000001</v>
      </c>
      <c r="K144" s="42" t="s">
        <v>104</v>
      </c>
      <c r="L144" s="43" t="s">
        <v>274</v>
      </c>
      <c r="M144" s="44" t="s">
        <v>275</v>
      </c>
      <c r="N144" s="45">
        <v>0</v>
      </c>
      <c r="O144" s="45">
        <v>180807040.80000001</v>
      </c>
      <c r="P144" s="45">
        <v>0</v>
      </c>
      <c r="Q144" s="45">
        <v>0</v>
      </c>
      <c r="R144" s="45">
        <v>0</v>
      </c>
      <c r="S144" s="46">
        <v>180807040.80000001</v>
      </c>
      <c r="T144" s="47" t="str">
        <f>IF(K144=Balanza_de_Comprobación3[[#This Row],[Columna1]],"S","N")</f>
        <v>S</v>
      </c>
      <c r="U144" s="47" t="str">
        <f>IF(L144=Balanza_de_Comprobación3[[#This Row],[Columna2]],"S","N")</f>
        <v>S</v>
      </c>
      <c r="V144" s="47" t="str">
        <f>IF(M144=Balanza_de_Comprobación3[[#This Row],[Columna3]],"S","N")</f>
        <v>S</v>
      </c>
      <c r="W144" s="47" t="str">
        <f>IF(N144=Balanza_de_Comprobación3[[#This Row],[Columna4]],"S","N")</f>
        <v>S</v>
      </c>
      <c r="X144" s="47" t="str">
        <f>IF(O144=Balanza_de_Comprobación3[[#This Row],[Columna5]],"S","N")</f>
        <v>S</v>
      </c>
      <c r="Y144" s="47" t="str">
        <f>IF(P144=Balanza_de_Comprobación3[[#This Row],[Columna6]],"S","N")</f>
        <v>S</v>
      </c>
      <c r="Z144" s="47" t="str">
        <f>IF(Q144=Balanza_de_Comprobación3[[#This Row],[Columna7]],"S","N")</f>
        <v>S</v>
      </c>
      <c r="AA144" s="47" t="str">
        <f>IF(R144=Balanza_de_Comprobación3[[#This Row],[Columna8]],"S","N")</f>
        <v>S</v>
      </c>
      <c r="AB144" s="47" t="str">
        <f>IF(S144=Balanza_de_Comprobación3[[#This Row],[Columna9]],"S","N")</f>
        <v>S</v>
      </c>
    </row>
    <row r="145" spans="1:28" x14ac:dyDescent="0.25">
      <c r="A145" s="33" t="s">
        <v>104</v>
      </c>
      <c r="B145" s="53" t="s">
        <v>276</v>
      </c>
      <c r="C145" s="3" t="s">
        <v>277</v>
      </c>
      <c r="D145" s="28">
        <v>0</v>
      </c>
      <c r="E145" s="28">
        <v>98387820.859999999</v>
      </c>
      <c r="F145" s="28">
        <v>2076342.78</v>
      </c>
      <c r="G145" s="28">
        <v>1945538.28</v>
      </c>
      <c r="H145" s="28">
        <v>0</v>
      </c>
      <c r="I145" s="29">
        <v>98257016.359999999</v>
      </c>
      <c r="K145" s="42" t="s">
        <v>104</v>
      </c>
      <c r="L145" s="43" t="s">
        <v>276</v>
      </c>
      <c r="M145" s="44" t="s">
        <v>277</v>
      </c>
      <c r="N145" s="45">
        <v>0</v>
      </c>
      <c r="O145" s="45">
        <v>98387820.859999999</v>
      </c>
      <c r="P145" s="45">
        <v>2076342.78</v>
      </c>
      <c r="Q145" s="45">
        <v>1945538.28</v>
      </c>
      <c r="R145" s="45">
        <v>0</v>
      </c>
      <c r="S145" s="46">
        <v>98257016.359999999</v>
      </c>
      <c r="T145" s="47" t="str">
        <f>IF(K145=Balanza_de_Comprobación3[[#This Row],[Columna1]],"S","N")</f>
        <v>S</v>
      </c>
      <c r="U145" s="47" t="str">
        <f>IF(L145=Balanza_de_Comprobación3[[#This Row],[Columna2]],"S","N")</f>
        <v>S</v>
      </c>
      <c r="V145" s="47" t="str">
        <f>IF(M145=Balanza_de_Comprobación3[[#This Row],[Columna3]],"S","N")</f>
        <v>S</v>
      </c>
      <c r="W145" s="47" t="str">
        <f>IF(N145=Balanza_de_Comprobación3[[#This Row],[Columna4]],"S","N")</f>
        <v>S</v>
      </c>
      <c r="X145" s="47" t="str">
        <f>IF(O145=Balanza_de_Comprobación3[[#This Row],[Columna5]],"S","N")</f>
        <v>S</v>
      </c>
      <c r="Y145" s="47" t="str">
        <f>IF(P145=Balanza_de_Comprobación3[[#This Row],[Columna6]],"S","N")</f>
        <v>S</v>
      </c>
      <c r="Z145" s="47" t="str">
        <f>IF(Q145=Balanza_de_Comprobación3[[#This Row],[Columna7]],"S","N")</f>
        <v>S</v>
      </c>
      <c r="AA145" s="47" t="str">
        <f>IF(R145=Balanza_de_Comprobación3[[#This Row],[Columna8]],"S","N")</f>
        <v>S</v>
      </c>
      <c r="AB145" s="47" t="str">
        <f>IF(S145=Balanza_de_Comprobación3[[#This Row],[Columna9]],"S","N")</f>
        <v>S</v>
      </c>
    </row>
    <row r="146" spans="1:28" x14ac:dyDescent="0.25">
      <c r="A146" s="33" t="s">
        <v>104</v>
      </c>
      <c r="B146" s="53" t="s">
        <v>278</v>
      </c>
      <c r="C146" s="3" t="s">
        <v>279</v>
      </c>
      <c r="D146" s="28">
        <v>0</v>
      </c>
      <c r="E146" s="28">
        <v>17850059.260000002</v>
      </c>
      <c r="F146" s="28">
        <v>5584.05</v>
      </c>
      <c r="G146" s="28">
        <v>857.82</v>
      </c>
      <c r="H146" s="28">
        <v>0</v>
      </c>
      <c r="I146" s="29">
        <v>17845333.030000001</v>
      </c>
      <c r="K146" s="42" t="s">
        <v>104</v>
      </c>
      <c r="L146" s="43" t="s">
        <v>278</v>
      </c>
      <c r="M146" s="44" t="s">
        <v>279</v>
      </c>
      <c r="N146" s="45">
        <v>0</v>
      </c>
      <c r="O146" s="45">
        <v>17850059.260000002</v>
      </c>
      <c r="P146" s="45">
        <v>5584.05</v>
      </c>
      <c r="Q146" s="45">
        <v>857.82</v>
      </c>
      <c r="R146" s="45">
        <v>0</v>
      </c>
      <c r="S146" s="46">
        <v>17845333.030000001</v>
      </c>
      <c r="T146" s="47" t="str">
        <f>IF(K146=Balanza_de_Comprobación3[[#This Row],[Columna1]],"S","N")</f>
        <v>S</v>
      </c>
      <c r="U146" s="47" t="str">
        <f>IF(L146=Balanza_de_Comprobación3[[#This Row],[Columna2]],"S","N")</f>
        <v>S</v>
      </c>
      <c r="V146" s="47" t="str">
        <f>IF(M146=Balanza_de_Comprobación3[[#This Row],[Columna3]],"S","N")</f>
        <v>S</v>
      </c>
      <c r="W146" s="47" t="str">
        <f>IF(N146=Balanza_de_Comprobación3[[#This Row],[Columna4]],"S","N")</f>
        <v>S</v>
      </c>
      <c r="X146" s="47" t="str">
        <f>IF(O146=Balanza_de_Comprobación3[[#This Row],[Columna5]],"S","N")</f>
        <v>S</v>
      </c>
      <c r="Y146" s="47" t="str">
        <f>IF(P146=Balanza_de_Comprobación3[[#This Row],[Columna6]],"S","N")</f>
        <v>S</v>
      </c>
      <c r="Z146" s="47" t="str">
        <f>IF(Q146=Balanza_de_Comprobación3[[#This Row],[Columna7]],"S","N")</f>
        <v>S</v>
      </c>
      <c r="AA146" s="47" t="str">
        <f>IF(R146=Balanza_de_Comprobación3[[#This Row],[Columna8]],"S","N")</f>
        <v>S</v>
      </c>
      <c r="AB146" s="47" t="str">
        <f>IF(S146=Balanza_de_Comprobación3[[#This Row],[Columna9]],"S","N")</f>
        <v>S</v>
      </c>
    </row>
    <row r="147" spans="1:28" x14ac:dyDescent="0.25">
      <c r="A147" s="33" t="s">
        <v>104</v>
      </c>
      <c r="B147" s="53" t="s">
        <v>280</v>
      </c>
      <c r="C147" s="3" t="s">
        <v>281</v>
      </c>
      <c r="D147" s="28">
        <v>0</v>
      </c>
      <c r="E147" s="28">
        <v>87345.42</v>
      </c>
      <c r="F147" s="28">
        <v>0</v>
      </c>
      <c r="G147" s="28">
        <v>0.66</v>
      </c>
      <c r="H147" s="28">
        <v>0</v>
      </c>
      <c r="I147" s="29">
        <v>87346.08</v>
      </c>
      <c r="K147" s="42" t="s">
        <v>104</v>
      </c>
      <c r="L147" s="43" t="s">
        <v>280</v>
      </c>
      <c r="M147" s="44" t="s">
        <v>281</v>
      </c>
      <c r="N147" s="45">
        <v>0</v>
      </c>
      <c r="O147" s="45">
        <v>87345.42</v>
      </c>
      <c r="P147" s="45">
        <v>0</v>
      </c>
      <c r="Q147" s="45">
        <v>0.66</v>
      </c>
      <c r="R147" s="45">
        <v>0</v>
      </c>
      <c r="S147" s="46">
        <v>87346.08</v>
      </c>
      <c r="T147" s="47" t="str">
        <f>IF(K147=Balanza_de_Comprobación3[[#This Row],[Columna1]],"S","N")</f>
        <v>S</v>
      </c>
      <c r="U147" s="47" t="str">
        <f>IF(L147=Balanza_de_Comprobación3[[#This Row],[Columna2]],"S","N")</f>
        <v>S</v>
      </c>
      <c r="V147" s="47" t="str">
        <f>IF(M147=Balanza_de_Comprobación3[[#This Row],[Columna3]],"S","N")</f>
        <v>S</v>
      </c>
      <c r="W147" s="47" t="str">
        <f>IF(N147=Balanza_de_Comprobación3[[#This Row],[Columna4]],"S","N")</f>
        <v>S</v>
      </c>
      <c r="X147" s="47" t="str">
        <f>IF(O147=Balanza_de_Comprobación3[[#This Row],[Columna5]],"S","N")</f>
        <v>S</v>
      </c>
      <c r="Y147" s="47" t="str">
        <f>IF(P147=Balanza_de_Comprobación3[[#This Row],[Columna6]],"S","N")</f>
        <v>S</v>
      </c>
      <c r="Z147" s="47" t="str">
        <f>IF(Q147=Balanza_de_Comprobación3[[#This Row],[Columna7]],"S","N")</f>
        <v>S</v>
      </c>
      <c r="AA147" s="47" t="str">
        <f>IF(R147=Balanza_de_Comprobación3[[#This Row],[Columna8]],"S","N")</f>
        <v>S</v>
      </c>
      <c r="AB147" s="47" t="str">
        <f>IF(S147=Balanza_de_Comprobación3[[#This Row],[Columna9]],"S","N")</f>
        <v>S</v>
      </c>
    </row>
    <row r="148" spans="1:28" x14ac:dyDescent="0.25">
      <c r="A148" s="33" t="s">
        <v>104</v>
      </c>
      <c r="B148" s="53" t="s">
        <v>282</v>
      </c>
      <c r="C148" s="3" t="s">
        <v>283</v>
      </c>
      <c r="D148" s="28">
        <v>0</v>
      </c>
      <c r="E148" s="28">
        <v>-209.11</v>
      </c>
      <c r="F148" s="28">
        <v>0.08</v>
      </c>
      <c r="G148" s="28">
        <v>0.08</v>
      </c>
      <c r="H148" s="28">
        <v>0</v>
      </c>
      <c r="I148" s="29">
        <v>-209.11</v>
      </c>
      <c r="K148" s="42" t="s">
        <v>104</v>
      </c>
      <c r="L148" s="43" t="s">
        <v>282</v>
      </c>
      <c r="M148" s="44" t="s">
        <v>283</v>
      </c>
      <c r="N148" s="45">
        <v>0</v>
      </c>
      <c r="O148" s="45">
        <v>-209.11</v>
      </c>
      <c r="P148" s="45">
        <v>0.08</v>
      </c>
      <c r="Q148" s="45">
        <v>0.08</v>
      </c>
      <c r="R148" s="45">
        <v>0</v>
      </c>
      <c r="S148" s="46">
        <v>-209.11</v>
      </c>
      <c r="T148" s="47" t="str">
        <f>IF(K148=Balanza_de_Comprobación3[[#This Row],[Columna1]],"S","N")</f>
        <v>S</v>
      </c>
      <c r="U148" s="47" t="str">
        <f>IF(L148=Balanza_de_Comprobación3[[#This Row],[Columna2]],"S","N")</f>
        <v>S</v>
      </c>
      <c r="V148" s="47" t="str">
        <f>IF(M148=Balanza_de_Comprobación3[[#This Row],[Columna3]],"S","N")</f>
        <v>S</v>
      </c>
      <c r="W148" s="47" t="str">
        <f>IF(N148=Balanza_de_Comprobación3[[#This Row],[Columna4]],"S","N")</f>
        <v>S</v>
      </c>
      <c r="X148" s="47" t="str">
        <f>IF(O148=Balanza_de_Comprobación3[[#This Row],[Columna5]],"S","N")</f>
        <v>S</v>
      </c>
      <c r="Y148" s="47" t="str">
        <f>IF(P148=Balanza_de_Comprobación3[[#This Row],[Columna6]],"S","N")</f>
        <v>S</v>
      </c>
      <c r="Z148" s="47" t="str">
        <f>IF(Q148=Balanza_de_Comprobación3[[#This Row],[Columna7]],"S","N")</f>
        <v>S</v>
      </c>
      <c r="AA148" s="47" t="str">
        <f>IF(R148=Balanza_de_Comprobación3[[#This Row],[Columna8]],"S","N")</f>
        <v>S</v>
      </c>
      <c r="AB148" s="47" t="str">
        <f>IF(S148=Balanza_de_Comprobación3[[#This Row],[Columna9]],"S","N")</f>
        <v>S</v>
      </c>
    </row>
    <row r="149" spans="1:28" x14ac:dyDescent="0.25">
      <c r="A149" s="33" t="s">
        <v>104</v>
      </c>
      <c r="B149" s="53" t="s">
        <v>284</v>
      </c>
      <c r="C149" s="3" t="s">
        <v>285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9">
        <v>0</v>
      </c>
      <c r="K149" s="42" t="s">
        <v>104</v>
      </c>
      <c r="L149" s="43" t="s">
        <v>284</v>
      </c>
      <c r="M149" s="44" t="s">
        <v>285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6">
        <v>0</v>
      </c>
      <c r="T149" s="47" t="str">
        <f>IF(K149=Balanza_de_Comprobación3[[#This Row],[Columna1]],"S","N")</f>
        <v>S</v>
      </c>
      <c r="U149" s="47" t="str">
        <f>IF(L149=Balanza_de_Comprobación3[[#This Row],[Columna2]],"S","N")</f>
        <v>S</v>
      </c>
      <c r="V149" s="47" t="str">
        <f>IF(M149=Balanza_de_Comprobación3[[#This Row],[Columna3]],"S","N")</f>
        <v>S</v>
      </c>
      <c r="W149" s="47" t="str">
        <f>IF(N149=Balanza_de_Comprobación3[[#This Row],[Columna4]],"S","N")</f>
        <v>S</v>
      </c>
      <c r="X149" s="47" t="str">
        <f>IF(O149=Balanza_de_Comprobación3[[#This Row],[Columna5]],"S","N")</f>
        <v>S</v>
      </c>
      <c r="Y149" s="47" t="str">
        <f>IF(P149=Balanza_de_Comprobación3[[#This Row],[Columna6]],"S","N")</f>
        <v>S</v>
      </c>
      <c r="Z149" s="47" t="str">
        <f>IF(Q149=Balanza_de_Comprobación3[[#This Row],[Columna7]],"S","N")</f>
        <v>S</v>
      </c>
      <c r="AA149" s="47" t="str">
        <f>IF(R149=Balanza_de_Comprobación3[[#This Row],[Columna8]],"S","N")</f>
        <v>S</v>
      </c>
      <c r="AB149" s="47" t="str">
        <f>IF(S149=Balanza_de_Comprobación3[[#This Row],[Columna9]],"S","N")</f>
        <v>S</v>
      </c>
    </row>
    <row r="150" spans="1:28" x14ac:dyDescent="0.25">
      <c r="A150" s="33" t="s">
        <v>104</v>
      </c>
      <c r="B150" s="53" t="s">
        <v>286</v>
      </c>
      <c r="C150" s="3" t="s">
        <v>287</v>
      </c>
      <c r="D150" s="28">
        <v>0</v>
      </c>
      <c r="E150" s="28">
        <v>-209.11</v>
      </c>
      <c r="F150" s="28">
        <v>0.08</v>
      </c>
      <c r="G150" s="28">
        <v>0.08</v>
      </c>
      <c r="H150" s="28">
        <v>0</v>
      </c>
      <c r="I150" s="29">
        <v>-209.11</v>
      </c>
      <c r="K150" s="42" t="s">
        <v>104</v>
      </c>
      <c r="L150" s="43" t="s">
        <v>286</v>
      </c>
      <c r="M150" s="44" t="s">
        <v>287</v>
      </c>
      <c r="N150" s="45">
        <v>0</v>
      </c>
      <c r="O150" s="45">
        <v>-209.11</v>
      </c>
      <c r="P150" s="45">
        <v>0.08</v>
      </c>
      <c r="Q150" s="45">
        <v>0.08</v>
      </c>
      <c r="R150" s="45">
        <v>0</v>
      </c>
      <c r="S150" s="46">
        <v>-209.11</v>
      </c>
      <c r="T150" s="47" t="str">
        <f>IF(K150=Balanza_de_Comprobación3[[#This Row],[Columna1]],"S","N")</f>
        <v>S</v>
      </c>
      <c r="U150" s="47" t="str">
        <f>IF(L150=Balanza_de_Comprobación3[[#This Row],[Columna2]],"S","N")</f>
        <v>S</v>
      </c>
      <c r="V150" s="47" t="str">
        <f>IF(M150=Balanza_de_Comprobación3[[#This Row],[Columna3]],"S","N")</f>
        <v>S</v>
      </c>
      <c r="W150" s="47" t="str">
        <f>IF(N150=Balanza_de_Comprobación3[[#This Row],[Columna4]],"S","N")</f>
        <v>S</v>
      </c>
      <c r="X150" s="47" t="str">
        <f>IF(O150=Balanza_de_Comprobación3[[#This Row],[Columna5]],"S","N")</f>
        <v>S</v>
      </c>
      <c r="Y150" s="47" t="str">
        <f>IF(P150=Balanza_de_Comprobación3[[#This Row],[Columna6]],"S","N")</f>
        <v>S</v>
      </c>
      <c r="Z150" s="47" t="str">
        <f>IF(Q150=Balanza_de_Comprobación3[[#This Row],[Columna7]],"S","N")</f>
        <v>S</v>
      </c>
      <c r="AA150" s="47" t="str">
        <f>IF(R150=Balanza_de_Comprobación3[[#This Row],[Columna8]],"S","N")</f>
        <v>S</v>
      </c>
      <c r="AB150" s="47" t="str">
        <f>IF(S150=Balanza_de_Comprobación3[[#This Row],[Columna9]],"S","N")</f>
        <v>S</v>
      </c>
    </row>
    <row r="151" spans="1:28" x14ac:dyDescent="0.25">
      <c r="A151" s="33" t="s">
        <v>104</v>
      </c>
      <c r="B151" s="53" t="s">
        <v>288</v>
      </c>
      <c r="C151" s="3" t="s">
        <v>289</v>
      </c>
      <c r="D151" s="28">
        <v>0</v>
      </c>
      <c r="E151" s="28">
        <v>24</v>
      </c>
      <c r="F151" s="28">
        <v>0</v>
      </c>
      <c r="G151" s="28">
        <v>0</v>
      </c>
      <c r="H151" s="28">
        <v>0</v>
      </c>
      <c r="I151" s="29">
        <v>24</v>
      </c>
      <c r="K151" s="42" t="s">
        <v>104</v>
      </c>
      <c r="L151" s="43" t="s">
        <v>288</v>
      </c>
      <c r="M151" s="44" t="s">
        <v>289</v>
      </c>
      <c r="N151" s="45">
        <v>0</v>
      </c>
      <c r="O151" s="45">
        <v>24</v>
      </c>
      <c r="P151" s="45">
        <v>0</v>
      </c>
      <c r="Q151" s="45">
        <v>0</v>
      </c>
      <c r="R151" s="45">
        <v>0</v>
      </c>
      <c r="S151" s="46">
        <v>24</v>
      </c>
      <c r="T151" s="47" t="str">
        <f>IF(K151=Balanza_de_Comprobación3[[#This Row],[Columna1]],"S","N")</f>
        <v>S</v>
      </c>
      <c r="U151" s="47" t="str">
        <f>IF(L151=Balanza_de_Comprobación3[[#This Row],[Columna2]],"S","N")</f>
        <v>S</v>
      </c>
      <c r="V151" s="47" t="str">
        <f>IF(M151=Balanza_de_Comprobación3[[#This Row],[Columna3]],"S","N")</f>
        <v>S</v>
      </c>
      <c r="W151" s="47" t="str">
        <f>IF(N151=Balanza_de_Comprobación3[[#This Row],[Columna4]],"S","N")</f>
        <v>S</v>
      </c>
      <c r="X151" s="47" t="str">
        <f>IF(O151=Balanza_de_Comprobación3[[#This Row],[Columna5]],"S","N")</f>
        <v>S</v>
      </c>
      <c r="Y151" s="47" t="str">
        <f>IF(P151=Balanza_de_Comprobación3[[#This Row],[Columna6]],"S","N")</f>
        <v>S</v>
      </c>
      <c r="Z151" s="47" t="str">
        <f>IF(Q151=Balanza_de_Comprobación3[[#This Row],[Columna7]],"S","N")</f>
        <v>S</v>
      </c>
      <c r="AA151" s="47" t="str">
        <f>IF(R151=Balanza_de_Comprobación3[[#This Row],[Columna8]],"S","N")</f>
        <v>S</v>
      </c>
      <c r="AB151" s="47" t="str">
        <f>IF(S151=Balanza_de_Comprobación3[[#This Row],[Columna9]],"S","N")</f>
        <v>S</v>
      </c>
    </row>
    <row r="152" spans="1:28" x14ac:dyDescent="0.25">
      <c r="A152" s="33" t="s">
        <v>104</v>
      </c>
      <c r="B152" s="53" t="s">
        <v>290</v>
      </c>
      <c r="C152" s="3" t="s">
        <v>49</v>
      </c>
      <c r="D152" s="28">
        <v>0</v>
      </c>
      <c r="E152" s="28">
        <v>334.01</v>
      </c>
      <c r="F152" s="28">
        <v>0</v>
      </c>
      <c r="G152" s="28">
        <v>0</v>
      </c>
      <c r="H152" s="28">
        <v>0</v>
      </c>
      <c r="I152" s="29">
        <v>334.01</v>
      </c>
      <c r="K152" s="42" t="s">
        <v>104</v>
      </c>
      <c r="L152" s="43" t="s">
        <v>290</v>
      </c>
      <c r="M152" s="44" t="s">
        <v>49</v>
      </c>
      <c r="N152" s="45">
        <v>0</v>
      </c>
      <c r="O152" s="45">
        <v>334.01</v>
      </c>
      <c r="P152" s="45">
        <v>0</v>
      </c>
      <c r="Q152" s="45">
        <v>0</v>
      </c>
      <c r="R152" s="45">
        <v>0</v>
      </c>
      <c r="S152" s="46">
        <v>334.01</v>
      </c>
      <c r="T152" s="47" t="str">
        <f>IF(K152=Balanza_de_Comprobación3[[#This Row],[Columna1]],"S","N")</f>
        <v>S</v>
      </c>
      <c r="U152" s="47" t="str">
        <f>IF(L152=Balanza_de_Comprobación3[[#This Row],[Columna2]],"S","N")</f>
        <v>S</v>
      </c>
      <c r="V152" s="47" t="str">
        <f>IF(M152=Balanza_de_Comprobación3[[#This Row],[Columna3]],"S","N")</f>
        <v>S</v>
      </c>
      <c r="W152" s="47" t="str">
        <f>IF(N152=Balanza_de_Comprobación3[[#This Row],[Columna4]],"S","N")</f>
        <v>S</v>
      </c>
      <c r="X152" s="47" t="str">
        <f>IF(O152=Balanza_de_Comprobación3[[#This Row],[Columna5]],"S","N")</f>
        <v>S</v>
      </c>
      <c r="Y152" s="47" t="str">
        <f>IF(P152=Balanza_de_Comprobación3[[#This Row],[Columna6]],"S","N")</f>
        <v>S</v>
      </c>
      <c r="Z152" s="47" t="str">
        <f>IF(Q152=Balanza_de_Comprobación3[[#This Row],[Columna7]],"S","N")</f>
        <v>S</v>
      </c>
      <c r="AA152" s="47" t="str">
        <f>IF(R152=Balanza_de_Comprobación3[[#This Row],[Columna8]],"S","N")</f>
        <v>S</v>
      </c>
      <c r="AB152" s="47" t="str">
        <f>IF(S152=Balanza_de_Comprobación3[[#This Row],[Columna9]],"S","N")</f>
        <v>S</v>
      </c>
    </row>
    <row r="153" spans="1:28" x14ac:dyDescent="0.25">
      <c r="A153" s="33" t="s">
        <v>104</v>
      </c>
      <c r="B153" s="53" t="s">
        <v>291</v>
      </c>
      <c r="C153" s="3" t="s">
        <v>292</v>
      </c>
      <c r="D153" s="28">
        <v>0</v>
      </c>
      <c r="E153" s="28">
        <v>464970.97</v>
      </c>
      <c r="F153" s="28">
        <v>0</v>
      </c>
      <c r="G153" s="28">
        <v>0</v>
      </c>
      <c r="H153" s="28">
        <v>0</v>
      </c>
      <c r="I153" s="29">
        <v>464970.97</v>
      </c>
      <c r="K153" s="42" t="s">
        <v>104</v>
      </c>
      <c r="L153" s="43" t="s">
        <v>291</v>
      </c>
      <c r="M153" s="44" t="s">
        <v>292</v>
      </c>
      <c r="N153" s="45">
        <v>0</v>
      </c>
      <c r="O153" s="45">
        <v>464970.97</v>
      </c>
      <c r="P153" s="45">
        <v>0</v>
      </c>
      <c r="Q153" s="45">
        <v>0</v>
      </c>
      <c r="R153" s="45">
        <v>0</v>
      </c>
      <c r="S153" s="46">
        <v>464970.97</v>
      </c>
      <c r="T153" s="47" t="str">
        <f>IF(K153=Balanza_de_Comprobación3[[#This Row],[Columna1]],"S","N")</f>
        <v>S</v>
      </c>
      <c r="U153" s="47" t="str">
        <f>IF(L153=Balanza_de_Comprobación3[[#This Row],[Columna2]],"S","N")</f>
        <v>S</v>
      </c>
      <c r="V153" s="47" t="str">
        <f>IF(M153=Balanza_de_Comprobación3[[#This Row],[Columna3]],"S","N")</f>
        <v>S</v>
      </c>
      <c r="W153" s="47" t="str">
        <f>IF(N153=Balanza_de_Comprobación3[[#This Row],[Columna4]],"S","N")</f>
        <v>S</v>
      </c>
      <c r="X153" s="47" t="str">
        <f>IF(O153=Balanza_de_Comprobación3[[#This Row],[Columna5]],"S","N")</f>
        <v>S</v>
      </c>
      <c r="Y153" s="47" t="str">
        <f>IF(P153=Balanza_de_Comprobación3[[#This Row],[Columna6]],"S","N")</f>
        <v>S</v>
      </c>
      <c r="Z153" s="47" t="str">
        <f>IF(Q153=Balanza_de_Comprobación3[[#This Row],[Columna7]],"S","N")</f>
        <v>S</v>
      </c>
      <c r="AA153" s="47" t="str">
        <f>IF(R153=Balanza_de_Comprobación3[[#This Row],[Columna8]],"S","N")</f>
        <v>S</v>
      </c>
      <c r="AB153" s="47" t="str">
        <f>IF(S153=Balanza_de_Comprobación3[[#This Row],[Columna9]],"S","N")</f>
        <v>S</v>
      </c>
    </row>
    <row r="154" spans="1:28" x14ac:dyDescent="0.25">
      <c r="A154" s="33" t="s">
        <v>104</v>
      </c>
      <c r="B154" s="53" t="s">
        <v>293</v>
      </c>
      <c r="C154" s="3" t="s">
        <v>294</v>
      </c>
      <c r="D154" s="28">
        <v>0</v>
      </c>
      <c r="E154" s="28">
        <v>79005604.879999995</v>
      </c>
      <c r="F154" s="28">
        <v>1511027.31</v>
      </c>
      <c r="G154" s="28">
        <v>1934832.21</v>
      </c>
      <c r="H154" s="28">
        <v>0</v>
      </c>
      <c r="I154" s="29">
        <v>79429409.780000001</v>
      </c>
      <c r="K154" s="42" t="s">
        <v>104</v>
      </c>
      <c r="L154" s="43" t="s">
        <v>293</v>
      </c>
      <c r="M154" s="44" t="s">
        <v>294</v>
      </c>
      <c r="N154" s="45">
        <v>0</v>
      </c>
      <c r="O154" s="45">
        <v>79005604.879999995</v>
      </c>
      <c r="P154" s="45">
        <v>1511027.31</v>
      </c>
      <c r="Q154" s="45">
        <v>1934832.21</v>
      </c>
      <c r="R154" s="45">
        <v>0</v>
      </c>
      <c r="S154" s="46">
        <v>79429409.780000001</v>
      </c>
      <c r="T154" s="47" t="str">
        <f>IF(K154=Balanza_de_Comprobación3[[#This Row],[Columna1]],"S","N")</f>
        <v>S</v>
      </c>
      <c r="U154" s="47" t="str">
        <f>IF(L154=Balanza_de_Comprobación3[[#This Row],[Columna2]],"S","N")</f>
        <v>S</v>
      </c>
      <c r="V154" s="47" t="str">
        <f>IF(M154=Balanza_de_Comprobación3[[#This Row],[Columna3]],"S","N")</f>
        <v>S</v>
      </c>
      <c r="W154" s="47" t="str">
        <f>IF(N154=Balanza_de_Comprobación3[[#This Row],[Columna4]],"S","N")</f>
        <v>S</v>
      </c>
      <c r="X154" s="47" t="str">
        <f>IF(O154=Balanza_de_Comprobación3[[#This Row],[Columna5]],"S","N")</f>
        <v>S</v>
      </c>
      <c r="Y154" s="47" t="str">
        <f>IF(P154=Balanza_de_Comprobación3[[#This Row],[Columna6]],"S","N")</f>
        <v>S</v>
      </c>
      <c r="Z154" s="47" t="str">
        <f>IF(Q154=Balanza_de_Comprobación3[[#This Row],[Columna7]],"S","N")</f>
        <v>S</v>
      </c>
      <c r="AA154" s="47" t="str">
        <f>IF(R154=Balanza_de_Comprobación3[[#This Row],[Columna8]],"S","N")</f>
        <v>S</v>
      </c>
      <c r="AB154" s="47" t="str">
        <f>IF(S154=Balanza_de_Comprobación3[[#This Row],[Columna9]],"S","N")</f>
        <v>S</v>
      </c>
    </row>
    <row r="155" spans="1:28" x14ac:dyDescent="0.25">
      <c r="A155" s="33" t="s">
        <v>104</v>
      </c>
      <c r="B155" s="53" t="s">
        <v>295</v>
      </c>
      <c r="C155" s="3" t="s">
        <v>59</v>
      </c>
      <c r="D155" s="28">
        <v>0</v>
      </c>
      <c r="E155" s="28">
        <v>1216.68</v>
      </c>
      <c r="F155" s="28">
        <v>9568</v>
      </c>
      <c r="G155" s="28">
        <v>9847.51</v>
      </c>
      <c r="H155" s="28">
        <v>0</v>
      </c>
      <c r="I155" s="29">
        <v>1496.19</v>
      </c>
      <c r="K155" s="42" t="s">
        <v>104</v>
      </c>
      <c r="L155" s="43" t="s">
        <v>295</v>
      </c>
      <c r="M155" s="44" t="s">
        <v>59</v>
      </c>
      <c r="N155" s="45">
        <v>0</v>
      </c>
      <c r="O155" s="45">
        <v>1216.68</v>
      </c>
      <c r="P155" s="45">
        <v>9568</v>
      </c>
      <c r="Q155" s="45">
        <v>9847.51</v>
      </c>
      <c r="R155" s="45">
        <v>0</v>
      </c>
      <c r="S155" s="46">
        <v>1496.19</v>
      </c>
      <c r="T155" s="47" t="str">
        <f>IF(K155=Balanza_de_Comprobación3[[#This Row],[Columna1]],"S","N")</f>
        <v>S</v>
      </c>
      <c r="U155" s="47" t="str">
        <f>IF(L155=Balanza_de_Comprobación3[[#This Row],[Columna2]],"S","N")</f>
        <v>S</v>
      </c>
      <c r="V155" s="47" t="str">
        <f>IF(M155=Balanza_de_Comprobación3[[#This Row],[Columna3]],"S","N")</f>
        <v>S</v>
      </c>
      <c r="W155" s="47" t="str">
        <f>IF(N155=Balanza_de_Comprobación3[[#This Row],[Columna4]],"S","N")</f>
        <v>S</v>
      </c>
      <c r="X155" s="47" t="str">
        <f>IF(O155=Balanza_de_Comprobación3[[#This Row],[Columna5]],"S","N")</f>
        <v>S</v>
      </c>
      <c r="Y155" s="47" t="str">
        <f>IF(P155=Balanza_de_Comprobación3[[#This Row],[Columna6]],"S","N")</f>
        <v>S</v>
      </c>
      <c r="Z155" s="47" t="str">
        <f>IF(Q155=Balanza_de_Comprobación3[[#This Row],[Columna7]],"S","N")</f>
        <v>S</v>
      </c>
      <c r="AA155" s="47" t="str">
        <f>IF(R155=Balanza_de_Comprobación3[[#This Row],[Columna8]],"S","N")</f>
        <v>S</v>
      </c>
      <c r="AB155" s="47" t="str">
        <f>IF(S155=Balanza_de_Comprobación3[[#This Row],[Columna9]],"S","N")</f>
        <v>S</v>
      </c>
    </row>
    <row r="156" spans="1:28" x14ac:dyDescent="0.25">
      <c r="A156" s="33" t="s">
        <v>104</v>
      </c>
      <c r="B156" s="53" t="s">
        <v>296</v>
      </c>
      <c r="C156" s="3" t="s">
        <v>59</v>
      </c>
      <c r="D156" s="28">
        <v>0</v>
      </c>
      <c r="E156" s="28">
        <v>1216.68</v>
      </c>
      <c r="F156" s="28">
        <v>9568</v>
      </c>
      <c r="G156" s="28">
        <v>9847.51</v>
      </c>
      <c r="H156" s="28">
        <v>0</v>
      </c>
      <c r="I156" s="29">
        <v>1496.19</v>
      </c>
      <c r="K156" s="42" t="s">
        <v>104</v>
      </c>
      <c r="L156" s="43" t="s">
        <v>296</v>
      </c>
      <c r="M156" s="44" t="s">
        <v>59</v>
      </c>
      <c r="N156" s="45">
        <v>0</v>
      </c>
      <c r="O156" s="45">
        <v>1216.68</v>
      </c>
      <c r="P156" s="45">
        <v>9568</v>
      </c>
      <c r="Q156" s="45">
        <v>9847.51</v>
      </c>
      <c r="R156" s="45">
        <v>0</v>
      </c>
      <c r="S156" s="46">
        <v>1496.19</v>
      </c>
      <c r="T156" s="47" t="str">
        <f>IF(K156=Balanza_de_Comprobación3[[#This Row],[Columna1]],"S","N")</f>
        <v>S</v>
      </c>
      <c r="U156" s="47" t="str">
        <f>IF(L156=Balanza_de_Comprobación3[[#This Row],[Columna2]],"S","N")</f>
        <v>S</v>
      </c>
      <c r="V156" s="47" t="str">
        <f>IF(M156=Balanza_de_Comprobación3[[#This Row],[Columna3]],"S","N")</f>
        <v>S</v>
      </c>
      <c r="W156" s="47" t="str">
        <f>IF(N156=Balanza_de_Comprobación3[[#This Row],[Columna4]],"S","N")</f>
        <v>S</v>
      </c>
      <c r="X156" s="47" t="str">
        <f>IF(O156=Balanza_de_Comprobación3[[#This Row],[Columna5]],"S","N")</f>
        <v>S</v>
      </c>
      <c r="Y156" s="47" t="str">
        <f>IF(P156=Balanza_de_Comprobación3[[#This Row],[Columna6]],"S","N")</f>
        <v>S</v>
      </c>
      <c r="Z156" s="47" t="str">
        <f>IF(Q156=Balanza_de_Comprobación3[[#This Row],[Columna7]],"S","N")</f>
        <v>S</v>
      </c>
      <c r="AA156" s="47" t="str">
        <f>IF(R156=Balanza_de_Comprobación3[[#This Row],[Columna8]],"S","N")</f>
        <v>S</v>
      </c>
      <c r="AB156" s="47" t="str">
        <f>IF(S156=Balanza_de_Comprobación3[[#This Row],[Columna9]],"S","N")</f>
        <v>S</v>
      </c>
    </row>
    <row r="157" spans="1:28" x14ac:dyDescent="0.25">
      <c r="A157" s="33" t="s">
        <v>104</v>
      </c>
      <c r="B157" s="53" t="s">
        <v>297</v>
      </c>
      <c r="C157" s="3" t="s">
        <v>298</v>
      </c>
      <c r="D157" s="28">
        <v>0</v>
      </c>
      <c r="E157" s="28">
        <v>179835.5</v>
      </c>
      <c r="F157" s="28">
        <v>0</v>
      </c>
      <c r="G157" s="28">
        <v>0</v>
      </c>
      <c r="H157" s="28">
        <v>0</v>
      </c>
      <c r="I157" s="29">
        <v>179835.5</v>
      </c>
      <c r="K157" s="42" t="s">
        <v>104</v>
      </c>
      <c r="L157" s="43" t="s">
        <v>297</v>
      </c>
      <c r="M157" s="44" t="s">
        <v>298</v>
      </c>
      <c r="N157" s="45">
        <v>0</v>
      </c>
      <c r="O157" s="45">
        <v>179835.5</v>
      </c>
      <c r="P157" s="45">
        <v>0</v>
      </c>
      <c r="Q157" s="45">
        <v>0</v>
      </c>
      <c r="R157" s="45">
        <v>0</v>
      </c>
      <c r="S157" s="46">
        <v>179835.5</v>
      </c>
      <c r="T157" s="47" t="str">
        <f>IF(K157=Balanza_de_Comprobación3[[#This Row],[Columna1]],"S","N")</f>
        <v>S</v>
      </c>
      <c r="U157" s="47" t="str">
        <f>IF(L157=Balanza_de_Comprobación3[[#This Row],[Columna2]],"S","N")</f>
        <v>S</v>
      </c>
      <c r="V157" s="47" t="str">
        <f>IF(M157=Balanza_de_Comprobación3[[#This Row],[Columna3]],"S","N")</f>
        <v>S</v>
      </c>
      <c r="W157" s="47" t="str">
        <f>IF(N157=Balanza_de_Comprobación3[[#This Row],[Columna4]],"S","N")</f>
        <v>S</v>
      </c>
      <c r="X157" s="47" t="str">
        <f>IF(O157=Balanza_de_Comprobación3[[#This Row],[Columna5]],"S","N")</f>
        <v>S</v>
      </c>
      <c r="Y157" s="47" t="str">
        <f>IF(P157=Balanza_de_Comprobación3[[#This Row],[Columna6]],"S","N")</f>
        <v>S</v>
      </c>
      <c r="Z157" s="47" t="str">
        <f>IF(Q157=Balanza_de_Comprobación3[[#This Row],[Columna7]],"S","N")</f>
        <v>S</v>
      </c>
      <c r="AA157" s="47" t="str">
        <f>IF(R157=Balanza_de_Comprobación3[[#This Row],[Columna8]],"S","N")</f>
        <v>S</v>
      </c>
      <c r="AB157" s="47" t="str">
        <f>IF(S157=Balanza_de_Comprobación3[[#This Row],[Columna9]],"S","N")</f>
        <v>S</v>
      </c>
    </row>
    <row r="158" spans="1:28" x14ac:dyDescent="0.25">
      <c r="A158" s="33" t="s">
        <v>104</v>
      </c>
      <c r="B158" s="53" t="s">
        <v>299</v>
      </c>
      <c r="C158" s="3" t="s">
        <v>300</v>
      </c>
      <c r="D158" s="28">
        <v>0</v>
      </c>
      <c r="E158" s="28">
        <v>170202.06</v>
      </c>
      <c r="F158" s="28">
        <v>0</v>
      </c>
      <c r="G158" s="28">
        <v>0</v>
      </c>
      <c r="H158" s="28">
        <v>0</v>
      </c>
      <c r="I158" s="29">
        <v>170202.06</v>
      </c>
      <c r="K158" s="42" t="s">
        <v>104</v>
      </c>
      <c r="L158" s="43" t="s">
        <v>299</v>
      </c>
      <c r="M158" s="44" t="s">
        <v>300</v>
      </c>
      <c r="N158" s="45">
        <v>0</v>
      </c>
      <c r="O158" s="45">
        <v>170202.06</v>
      </c>
      <c r="P158" s="45">
        <v>0</v>
      </c>
      <c r="Q158" s="45">
        <v>0</v>
      </c>
      <c r="R158" s="45">
        <v>0</v>
      </c>
      <c r="S158" s="46">
        <v>170202.06</v>
      </c>
      <c r="T158" s="47" t="str">
        <f>IF(K158=Balanza_de_Comprobación3[[#This Row],[Columna1]],"S","N")</f>
        <v>S</v>
      </c>
      <c r="U158" s="47" t="str">
        <f>IF(L158=Balanza_de_Comprobación3[[#This Row],[Columna2]],"S","N")</f>
        <v>S</v>
      </c>
      <c r="V158" s="47" t="str">
        <f>IF(M158=Balanza_de_Comprobación3[[#This Row],[Columna3]],"S","N")</f>
        <v>S</v>
      </c>
      <c r="W158" s="47" t="str">
        <f>IF(N158=Balanza_de_Comprobación3[[#This Row],[Columna4]],"S","N")</f>
        <v>S</v>
      </c>
      <c r="X158" s="47" t="str">
        <f>IF(O158=Balanza_de_Comprobación3[[#This Row],[Columna5]],"S","N")</f>
        <v>S</v>
      </c>
      <c r="Y158" s="47" t="str">
        <f>IF(P158=Balanza_de_Comprobación3[[#This Row],[Columna6]],"S","N")</f>
        <v>S</v>
      </c>
      <c r="Z158" s="47" t="str">
        <f>IF(Q158=Balanza_de_Comprobación3[[#This Row],[Columna7]],"S","N")</f>
        <v>S</v>
      </c>
      <c r="AA158" s="47" t="str">
        <f>IF(R158=Balanza_de_Comprobación3[[#This Row],[Columna8]],"S","N")</f>
        <v>S</v>
      </c>
      <c r="AB158" s="47" t="str">
        <f>IF(S158=Balanza_de_Comprobación3[[#This Row],[Columna9]],"S","N")</f>
        <v>S</v>
      </c>
    </row>
    <row r="159" spans="1:28" x14ac:dyDescent="0.25">
      <c r="A159" s="33" t="s">
        <v>104</v>
      </c>
      <c r="B159" s="53" t="s">
        <v>301</v>
      </c>
      <c r="C159" s="3" t="s">
        <v>302</v>
      </c>
      <c r="D159" s="28">
        <v>0</v>
      </c>
      <c r="E159" s="28">
        <v>3907.31</v>
      </c>
      <c r="F159" s="28">
        <v>0</v>
      </c>
      <c r="G159" s="28">
        <v>0</v>
      </c>
      <c r="H159" s="28">
        <v>0</v>
      </c>
      <c r="I159" s="29">
        <v>3907.31</v>
      </c>
      <c r="K159" s="42" t="s">
        <v>104</v>
      </c>
      <c r="L159" s="43" t="s">
        <v>301</v>
      </c>
      <c r="M159" s="44" t="s">
        <v>302</v>
      </c>
      <c r="N159" s="45">
        <v>0</v>
      </c>
      <c r="O159" s="45">
        <v>3907.31</v>
      </c>
      <c r="P159" s="45">
        <v>0</v>
      </c>
      <c r="Q159" s="45">
        <v>0</v>
      </c>
      <c r="R159" s="45">
        <v>0</v>
      </c>
      <c r="S159" s="46">
        <v>3907.31</v>
      </c>
      <c r="T159" s="47" t="str">
        <f>IF(K159=Balanza_de_Comprobación3[[#This Row],[Columna1]],"S","N")</f>
        <v>S</v>
      </c>
      <c r="U159" s="47" t="str">
        <f>IF(L159=Balanza_de_Comprobación3[[#This Row],[Columna2]],"S","N")</f>
        <v>S</v>
      </c>
      <c r="V159" s="47" t="str">
        <f>IF(M159=Balanza_de_Comprobación3[[#This Row],[Columna3]],"S","N")</f>
        <v>S</v>
      </c>
      <c r="W159" s="47" t="str">
        <f>IF(N159=Balanza_de_Comprobación3[[#This Row],[Columna4]],"S","N")</f>
        <v>S</v>
      </c>
      <c r="X159" s="47" t="str">
        <f>IF(O159=Balanza_de_Comprobación3[[#This Row],[Columna5]],"S","N")</f>
        <v>S</v>
      </c>
      <c r="Y159" s="47" t="str">
        <f>IF(P159=Balanza_de_Comprobación3[[#This Row],[Columna6]],"S","N")</f>
        <v>S</v>
      </c>
      <c r="Z159" s="47" t="str">
        <f>IF(Q159=Balanza_de_Comprobación3[[#This Row],[Columna7]],"S","N")</f>
        <v>S</v>
      </c>
      <c r="AA159" s="47" t="str">
        <f>IF(R159=Balanza_de_Comprobación3[[#This Row],[Columna8]],"S","N")</f>
        <v>S</v>
      </c>
      <c r="AB159" s="47" t="str">
        <f>IF(S159=Balanza_de_Comprobación3[[#This Row],[Columna9]],"S","N")</f>
        <v>S</v>
      </c>
    </row>
    <row r="160" spans="1:28" x14ac:dyDescent="0.25">
      <c r="A160" s="33" t="s">
        <v>104</v>
      </c>
      <c r="B160" s="53" t="s">
        <v>303</v>
      </c>
      <c r="C160" s="3" t="s">
        <v>304</v>
      </c>
      <c r="D160" s="28">
        <v>0</v>
      </c>
      <c r="E160" s="28">
        <v>798639.25</v>
      </c>
      <c r="F160" s="28">
        <v>550163.34</v>
      </c>
      <c r="G160" s="28">
        <v>0</v>
      </c>
      <c r="H160" s="28">
        <v>0</v>
      </c>
      <c r="I160" s="29">
        <v>248475.91</v>
      </c>
      <c r="K160" s="42" t="s">
        <v>104</v>
      </c>
      <c r="L160" s="43" t="s">
        <v>303</v>
      </c>
      <c r="M160" s="44" t="s">
        <v>304</v>
      </c>
      <c r="N160" s="45">
        <v>0</v>
      </c>
      <c r="O160" s="45">
        <v>798639.25</v>
      </c>
      <c r="P160" s="45">
        <v>550163.34</v>
      </c>
      <c r="Q160" s="45">
        <v>0</v>
      </c>
      <c r="R160" s="45">
        <v>0</v>
      </c>
      <c r="S160" s="46">
        <v>248475.91</v>
      </c>
      <c r="T160" s="47" t="str">
        <f>IF(K160=Balanza_de_Comprobación3[[#This Row],[Columna1]],"S","N")</f>
        <v>S</v>
      </c>
      <c r="U160" s="47" t="str">
        <f>IF(L160=Balanza_de_Comprobación3[[#This Row],[Columna2]],"S","N")</f>
        <v>S</v>
      </c>
      <c r="V160" s="47" t="str">
        <f>IF(M160=Balanza_de_Comprobación3[[#This Row],[Columna3]],"S","N")</f>
        <v>S</v>
      </c>
      <c r="W160" s="47" t="str">
        <f>IF(N160=Balanza_de_Comprobación3[[#This Row],[Columna4]],"S","N")</f>
        <v>S</v>
      </c>
      <c r="X160" s="47" t="str">
        <f>IF(O160=Balanza_de_Comprobación3[[#This Row],[Columna5]],"S","N")</f>
        <v>S</v>
      </c>
      <c r="Y160" s="47" t="str">
        <f>IF(P160=Balanza_de_Comprobación3[[#This Row],[Columna6]],"S","N")</f>
        <v>S</v>
      </c>
      <c r="Z160" s="47" t="str">
        <f>IF(Q160=Balanza_de_Comprobación3[[#This Row],[Columna7]],"S","N")</f>
        <v>S</v>
      </c>
      <c r="AA160" s="47" t="str">
        <f>IF(R160=Balanza_de_Comprobación3[[#This Row],[Columna8]],"S","N")</f>
        <v>S</v>
      </c>
      <c r="AB160" s="47" t="str">
        <f>IF(S160=Balanza_de_Comprobación3[[#This Row],[Columna9]],"S","N")</f>
        <v>S</v>
      </c>
    </row>
    <row r="161" spans="1:28" x14ac:dyDescent="0.25">
      <c r="A161" s="33" t="s">
        <v>104</v>
      </c>
      <c r="B161" s="52" t="s">
        <v>305</v>
      </c>
      <c r="C161" s="54" t="s">
        <v>306</v>
      </c>
      <c r="D161" s="28">
        <v>0</v>
      </c>
      <c r="E161" s="28">
        <v>0</v>
      </c>
      <c r="F161" s="28">
        <v>0</v>
      </c>
      <c r="G161" s="28">
        <v>66034595.880000003</v>
      </c>
      <c r="H161" s="28">
        <v>0</v>
      </c>
      <c r="I161" s="29">
        <v>66034595.880000003</v>
      </c>
      <c r="K161" s="42" t="s">
        <v>104</v>
      </c>
      <c r="L161" s="43" t="s">
        <v>305</v>
      </c>
      <c r="M161" s="44" t="s">
        <v>306</v>
      </c>
      <c r="N161" s="45">
        <v>0</v>
      </c>
      <c r="O161" s="45">
        <v>0</v>
      </c>
      <c r="P161" s="45">
        <v>0</v>
      </c>
      <c r="Q161" s="45">
        <v>22721100.640000001</v>
      </c>
      <c r="R161" s="45">
        <v>0</v>
      </c>
      <c r="S161" s="46">
        <v>22721100.640000001</v>
      </c>
      <c r="T161" s="47" t="str">
        <f>IF(K161=Balanza_de_Comprobación3[[#This Row],[Columna1]],"S","N")</f>
        <v>S</v>
      </c>
      <c r="U161" s="47" t="str">
        <f>IF(L161=Balanza_de_Comprobación3[[#This Row],[Columna2]],"S","N")</f>
        <v>S</v>
      </c>
      <c r="V161" s="47" t="str">
        <f>IF(M161=Balanza_de_Comprobación3[[#This Row],[Columna3]],"S","N")</f>
        <v>S</v>
      </c>
      <c r="W161" s="47" t="str">
        <f>IF(N161=Balanza_de_Comprobación3[[#This Row],[Columna4]],"S","N")</f>
        <v>S</v>
      </c>
      <c r="X161" s="47" t="str">
        <f>IF(O161=Balanza_de_Comprobación3[[#This Row],[Columna5]],"S","N")</f>
        <v>S</v>
      </c>
      <c r="Y161" s="47" t="str">
        <f>IF(P161=Balanza_de_Comprobación3[[#This Row],[Columna6]],"S","N")</f>
        <v>S</v>
      </c>
      <c r="Z161" s="47" t="str">
        <f>IF(Q161=Balanza_de_Comprobación3[[#This Row],[Columna7]],"S","N")</f>
        <v>N</v>
      </c>
      <c r="AA161" s="47" t="str">
        <f>IF(R161=Balanza_de_Comprobación3[[#This Row],[Columna8]],"S","N")</f>
        <v>S</v>
      </c>
      <c r="AB161" s="47" t="str">
        <f>IF(S161=Balanza_de_Comprobación3[[#This Row],[Columna9]],"S","N")</f>
        <v>N</v>
      </c>
    </row>
    <row r="162" spans="1:28" x14ac:dyDescent="0.25">
      <c r="A162" s="33" t="s">
        <v>104</v>
      </c>
      <c r="B162" s="52" t="s">
        <v>307</v>
      </c>
      <c r="C162" s="54" t="s">
        <v>308</v>
      </c>
      <c r="D162" s="28">
        <v>0</v>
      </c>
      <c r="E162" s="28">
        <v>0</v>
      </c>
      <c r="F162" s="28">
        <v>0</v>
      </c>
      <c r="G162" s="28">
        <v>66034595.880000003</v>
      </c>
      <c r="H162" s="28">
        <v>0</v>
      </c>
      <c r="I162" s="29">
        <v>66034595.880000003</v>
      </c>
      <c r="K162" s="42" t="s">
        <v>104</v>
      </c>
      <c r="L162" s="43" t="s">
        <v>307</v>
      </c>
      <c r="M162" s="44" t="s">
        <v>308</v>
      </c>
      <c r="N162" s="45">
        <v>0</v>
      </c>
      <c r="O162" s="45">
        <v>0</v>
      </c>
      <c r="P162" s="45">
        <v>0</v>
      </c>
      <c r="Q162" s="45">
        <v>22721100.640000001</v>
      </c>
      <c r="R162" s="45">
        <v>0</v>
      </c>
      <c r="S162" s="46">
        <v>22721100.640000001</v>
      </c>
      <c r="T162" s="47" t="str">
        <f>IF(K162=Balanza_de_Comprobación3[[#This Row],[Columna1]],"S","N")</f>
        <v>S</v>
      </c>
      <c r="U162" s="47" t="str">
        <f>IF(L162=Balanza_de_Comprobación3[[#This Row],[Columna2]],"S","N")</f>
        <v>S</v>
      </c>
      <c r="V162" s="47" t="str">
        <f>IF(M162=Balanza_de_Comprobación3[[#This Row],[Columna3]],"S","N")</f>
        <v>S</v>
      </c>
      <c r="W162" s="47" t="str">
        <f>IF(N162=Balanza_de_Comprobación3[[#This Row],[Columna4]],"S","N")</f>
        <v>S</v>
      </c>
      <c r="X162" s="47" t="str">
        <f>IF(O162=Balanza_de_Comprobación3[[#This Row],[Columna5]],"S","N")</f>
        <v>S</v>
      </c>
      <c r="Y162" s="47" t="str">
        <f>IF(P162=Balanza_de_Comprobación3[[#This Row],[Columna6]],"S","N")</f>
        <v>S</v>
      </c>
      <c r="Z162" s="47" t="str">
        <f>IF(Q162=Balanza_de_Comprobación3[[#This Row],[Columna7]],"S","N")</f>
        <v>N</v>
      </c>
      <c r="AA162" s="47" t="str">
        <f>IF(R162=Balanza_de_Comprobación3[[#This Row],[Columna8]],"S","N")</f>
        <v>S</v>
      </c>
      <c r="AB162" s="47" t="str">
        <f>IF(S162=Balanza_de_Comprobación3[[#This Row],[Columna9]],"S","N")</f>
        <v>N</v>
      </c>
    </row>
    <row r="163" spans="1:28" x14ac:dyDescent="0.25">
      <c r="A163" s="33" t="s">
        <v>104</v>
      </c>
      <c r="B163" s="53" t="s">
        <v>309</v>
      </c>
      <c r="C163" s="3" t="s">
        <v>310</v>
      </c>
      <c r="D163" s="28">
        <v>0</v>
      </c>
      <c r="E163" s="28">
        <v>6292592479.1599998</v>
      </c>
      <c r="F163" s="28">
        <v>3685019.42</v>
      </c>
      <c r="G163" s="28">
        <v>723934.45</v>
      </c>
      <c r="H163" s="28">
        <v>0</v>
      </c>
      <c r="I163" s="29">
        <v>6289631394.1899996</v>
      </c>
      <c r="K163" s="42" t="s">
        <v>104</v>
      </c>
      <c r="L163" s="43" t="s">
        <v>309</v>
      </c>
      <c r="M163" s="44" t="s">
        <v>310</v>
      </c>
      <c r="N163" s="45">
        <v>0</v>
      </c>
      <c r="O163" s="45">
        <v>6292592479.1599998</v>
      </c>
      <c r="P163" s="45">
        <v>3685019.42</v>
      </c>
      <c r="Q163" s="45">
        <v>723934.45</v>
      </c>
      <c r="R163" s="45">
        <v>0</v>
      </c>
      <c r="S163" s="46">
        <v>6289631394.1899996</v>
      </c>
      <c r="T163" s="47" t="str">
        <f>IF(K163=Balanza_de_Comprobación3[[#This Row],[Columna1]],"S","N")</f>
        <v>S</v>
      </c>
      <c r="U163" s="47" t="str">
        <f>IF(L163=Balanza_de_Comprobación3[[#This Row],[Columna2]],"S","N")</f>
        <v>S</v>
      </c>
      <c r="V163" s="47" t="str">
        <f>IF(M163=Balanza_de_Comprobación3[[#This Row],[Columna3]],"S","N")</f>
        <v>S</v>
      </c>
      <c r="W163" s="47" t="str">
        <f>IF(N163=Balanza_de_Comprobación3[[#This Row],[Columna4]],"S","N")</f>
        <v>S</v>
      </c>
      <c r="X163" s="47" t="str">
        <f>IF(O163=Balanza_de_Comprobación3[[#This Row],[Columna5]],"S","N")</f>
        <v>S</v>
      </c>
      <c r="Y163" s="47" t="str">
        <f>IF(P163=Balanza_de_Comprobación3[[#This Row],[Columna6]],"S","N")</f>
        <v>S</v>
      </c>
      <c r="Z163" s="47" t="str">
        <f>IF(Q163=Balanza_de_Comprobación3[[#This Row],[Columna7]],"S","N")</f>
        <v>S</v>
      </c>
      <c r="AA163" s="47" t="str">
        <f>IF(R163=Balanza_de_Comprobación3[[#This Row],[Columna8]],"S","N")</f>
        <v>S</v>
      </c>
      <c r="AB163" s="47" t="str">
        <f>IF(S163=Balanza_de_Comprobación3[[#This Row],[Columna9]],"S","N")</f>
        <v>S</v>
      </c>
    </row>
    <row r="164" spans="1:28" x14ac:dyDescent="0.25">
      <c r="A164" s="33" t="s">
        <v>104</v>
      </c>
      <c r="B164" s="53" t="s">
        <v>311</v>
      </c>
      <c r="C164" s="3" t="s">
        <v>312</v>
      </c>
      <c r="D164" s="28">
        <v>0</v>
      </c>
      <c r="E164" s="28">
        <v>1907338585.2</v>
      </c>
      <c r="F164" s="28">
        <v>0</v>
      </c>
      <c r="G164" s="28">
        <v>0</v>
      </c>
      <c r="H164" s="28">
        <v>0</v>
      </c>
      <c r="I164" s="29">
        <v>1907338585.2</v>
      </c>
      <c r="K164" s="42" t="s">
        <v>104</v>
      </c>
      <c r="L164" s="43" t="s">
        <v>311</v>
      </c>
      <c r="M164" s="44" t="s">
        <v>312</v>
      </c>
      <c r="N164" s="45">
        <v>0</v>
      </c>
      <c r="O164" s="45">
        <v>1907338585.2</v>
      </c>
      <c r="P164" s="45">
        <v>0</v>
      </c>
      <c r="Q164" s="45">
        <v>0</v>
      </c>
      <c r="R164" s="45">
        <v>0</v>
      </c>
      <c r="S164" s="46">
        <v>1907338585.2</v>
      </c>
      <c r="T164" s="47" t="str">
        <f>IF(K164=Balanza_de_Comprobación3[[#This Row],[Columna1]],"S","N")</f>
        <v>S</v>
      </c>
      <c r="U164" s="47" t="str">
        <f>IF(L164=Balanza_de_Comprobación3[[#This Row],[Columna2]],"S","N")</f>
        <v>S</v>
      </c>
      <c r="V164" s="47" t="str">
        <f>IF(M164=Balanza_de_Comprobación3[[#This Row],[Columna3]],"S","N")</f>
        <v>S</v>
      </c>
      <c r="W164" s="47" t="str">
        <f>IF(N164=Balanza_de_Comprobación3[[#This Row],[Columna4]],"S","N")</f>
        <v>S</v>
      </c>
      <c r="X164" s="47" t="str">
        <f>IF(O164=Balanza_de_Comprobación3[[#This Row],[Columna5]],"S","N")</f>
        <v>S</v>
      </c>
      <c r="Y164" s="47" t="str">
        <f>IF(P164=Balanza_de_Comprobación3[[#This Row],[Columna6]],"S","N")</f>
        <v>S</v>
      </c>
      <c r="Z164" s="47" t="str">
        <f>IF(Q164=Balanza_de_Comprobación3[[#This Row],[Columna7]],"S","N")</f>
        <v>S</v>
      </c>
      <c r="AA164" s="47" t="str">
        <f>IF(R164=Balanza_de_Comprobación3[[#This Row],[Columna8]],"S","N")</f>
        <v>S</v>
      </c>
      <c r="AB164" s="47" t="str">
        <f>IF(S164=Balanza_de_Comprobación3[[#This Row],[Columna9]],"S","N")</f>
        <v>S</v>
      </c>
    </row>
    <row r="165" spans="1:28" x14ac:dyDescent="0.25">
      <c r="A165" s="33" t="s">
        <v>104</v>
      </c>
      <c r="B165" s="53" t="s">
        <v>313</v>
      </c>
      <c r="C165" s="3" t="s">
        <v>314</v>
      </c>
      <c r="D165" s="28">
        <v>0</v>
      </c>
      <c r="E165" s="28">
        <v>1907338585.2</v>
      </c>
      <c r="F165" s="28">
        <v>0</v>
      </c>
      <c r="G165" s="28">
        <v>0</v>
      </c>
      <c r="H165" s="28">
        <v>0</v>
      </c>
      <c r="I165" s="29">
        <v>1907338585.2</v>
      </c>
      <c r="K165" s="42" t="s">
        <v>104</v>
      </c>
      <c r="L165" s="43" t="s">
        <v>313</v>
      </c>
      <c r="M165" s="44" t="s">
        <v>314</v>
      </c>
      <c r="N165" s="45">
        <v>0</v>
      </c>
      <c r="O165" s="45">
        <v>1907338585.2</v>
      </c>
      <c r="P165" s="45">
        <v>0</v>
      </c>
      <c r="Q165" s="45">
        <v>0</v>
      </c>
      <c r="R165" s="45">
        <v>0</v>
      </c>
      <c r="S165" s="46">
        <v>1907338585.2</v>
      </c>
      <c r="T165" s="47" t="str">
        <f>IF(K165=Balanza_de_Comprobación3[[#This Row],[Columna1]],"S","N")</f>
        <v>S</v>
      </c>
      <c r="U165" s="47" t="str">
        <f>IF(L165=Balanza_de_Comprobación3[[#This Row],[Columna2]],"S","N")</f>
        <v>S</v>
      </c>
      <c r="V165" s="47" t="str">
        <f>IF(M165=Balanza_de_Comprobación3[[#This Row],[Columna3]],"S","N")</f>
        <v>S</v>
      </c>
      <c r="W165" s="47" t="str">
        <f>IF(N165=Balanza_de_Comprobación3[[#This Row],[Columna4]],"S","N")</f>
        <v>S</v>
      </c>
      <c r="X165" s="47" t="str">
        <f>IF(O165=Balanza_de_Comprobación3[[#This Row],[Columna5]],"S","N")</f>
        <v>S</v>
      </c>
      <c r="Y165" s="47" t="str">
        <f>IF(P165=Balanza_de_Comprobación3[[#This Row],[Columna6]],"S","N")</f>
        <v>S</v>
      </c>
      <c r="Z165" s="47" t="str">
        <f>IF(Q165=Balanza_de_Comprobación3[[#This Row],[Columna7]],"S","N")</f>
        <v>S</v>
      </c>
      <c r="AA165" s="47" t="str">
        <f>IF(R165=Balanza_de_Comprobación3[[#This Row],[Columna8]],"S","N")</f>
        <v>S</v>
      </c>
      <c r="AB165" s="47" t="str">
        <f>IF(S165=Balanza_de_Comprobación3[[#This Row],[Columna9]],"S","N")</f>
        <v>S</v>
      </c>
    </row>
    <row r="166" spans="1:28" x14ac:dyDescent="0.25">
      <c r="A166" s="33" t="s">
        <v>104</v>
      </c>
      <c r="B166" s="53" t="s">
        <v>315</v>
      </c>
      <c r="C166" s="3" t="s">
        <v>316</v>
      </c>
      <c r="D166" s="28">
        <v>0</v>
      </c>
      <c r="E166" s="28">
        <v>4385253893.96</v>
      </c>
      <c r="F166" s="28">
        <v>3685019.42</v>
      </c>
      <c r="G166" s="28">
        <v>723934.45</v>
      </c>
      <c r="H166" s="28">
        <v>0</v>
      </c>
      <c r="I166" s="29">
        <v>4382292808.9899998</v>
      </c>
      <c r="K166" s="42" t="s">
        <v>104</v>
      </c>
      <c r="L166" s="43" t="s">
        <v>315</v>
      </c>
      <c r="M166" s="44" t="s">
        <v>316</v>
      </c>
      <c r="N166" s="45">
        <v>0</v>
      </c>
      <c r="O166" s="45">
        <v>4385253893.96</v>
      </c>
      <c r="P166" s="45">
        <v>3685019.42</v>
      </c>
      <c r="Q166" s="45">
        <v>723934.45</v>
      </c>
      <c r="R166" s="45">
        <v>0</v>
      </c>
      <c r="S166" s="46">
        <v>4382292808.9899998</v>
      </c>
      <c r="T166" s="47" t="str">
        <f>IF(K166=Balanza_de_Comprobación3[[#This Row],[Columna1]],"S","N")</f>
        <v>S</v>
      </c>
      <c r="U166" s="47" t="str">
        <f>IF(L166=Balanza_de_Comprobación3[[#This Row],[Columna2]],"S","N")</f>
        <v>S</v>
      </c>
      <c r="V166" s="47" t="str">
        <f>IF(M166=Balanza_de_Comprobación3[[#This Row],[Columna3]],"S","N")</f>
        <v>S</v>
      </c>
      <c r="W166" s="47" t="str">
        <f>IF(N166=Balanza_de_Comprobación3[[#This Row],[Columna4]],"S","N")</f>
        <v>S</v>
      </c>
      <c r="X166" s="47" t="str">
        <f>IF(O166=Balanza_de_Comprobación3[[#This Row],[Columna5]],"S","N")</f>
        <v>S</v>
      </c>
      <c r="Y166" s="47" t="str">
        <f>IF(P166=Balanza_de_Comprobación3[[#This Row],[Columna6]],"S","N")</f>
        <v>S</v>
      </c>
      <c r="Z166" s="47" t="str">
        <f>IF(Q166=Balanza_de_Comprobación3[[#This Row],[Columna7]],"S","N")</f>
        <v>S</v>
      </c>
      <c r="AA166" s="47" t="str">
        <f>IF(R166=Balanza_de_Comprobación3[[#This Row],[Columna8]],"S","N")</f>
        <v>S</v>
      </c>
      <c r="AB166" s="47" t="str">
        <f>IF(S166=Balanza_de_Comprobación3[[#This Row],[Columna9]],"S","N")</f>
        <v>S</v>
      </c>
    </row>
    <row r="167" spans="1:28" x14ac:dyDescent="0.25">
      <c r="A167" s="33" t="s">
        <v>104</v>
      </c>
      <c r="B167" s="53" t="s">
        <v>317</v>
      </c>
      <c r="C167" s="3" t="s">
        <v>318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9">
        <v>0</v>
      </c>
      <c r="K167" s="42" t="s">
        <v>104</v>
      </c>
      <c r="L167" s="43" t="s">
        <v>317</v>
      </c>
      <c r="M167" s="44" t="s">
        <v>318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6">
        <v>0</v>
      </c>
      <c r="T167" s="47" t="str">
        <f>IF(K167=Balanza_de_Comprobación3[[#This Row],[Columna1]],"S","N")</f>
        <v>S</v>
      </c>
      <c r="U167" s="47" t="str">
        <f>IF(L167=Balanza_de_Comprobación3[[#This Row],[Columna2]],"S","N")</f>
        <v>S</v>
      </c>
      <c r="V167" s="47" t="str">
        <f>IF(M167=Balanza_de_Comprobación3[[#This Row],[Columna3]],"S","N")</f>
        <v>S</v>
      </c>
      <c r="W167" s="47" t="str">
        <f>IF(N167=Balanza_de_Comprobación3[[#This Row],[Columna4]],"S","N")</f>
        <v>S</v>
      </c>
      <c r="X167" s="47" t="str">
        <f>IF(O167=Balanza_de_Comprobación3[[#This Row],[Columna5]],"S","N")</f>
        <v>S</v>
      </c>
      <c r="Y167" s="47" t="str">
        <f>IF(P167=Balanza_de_Comprobación3[[#This Row],[Columna6]],"S","N")</f>
        <v>S</v>
      </c>
      <c r="Z167" s="47" t="str">
        <f>IF(Q167=Balanza_de_Comprobación3[[#This Row],[Columna7]],"S","N")</f>
        <v>S</v>
      </c>
      <c r="AA167" s="47" t="str">
        <f>IF(R167=Balanza_de_Comprobación3[[#This Row],[Columna8]],"S","N")</f>
        <v>S</v>
      </c>
      <c r="AB167" s="47" t="str">
        <f>IF(S167=Balanza_de_Comprobación3[[#This Row],[Columna9]],"S","N")</f>
        <v>S</v>
      </c>
    </row>
    <row r="168" spans="1:28" x14ac:dyDescent="0.25">
      <c r="A168" s="33" t="s">
        <v>104</v>
      </c>
      <c r="B168" s="53" t="s">
        <v>319</v>
      </c>
      <c r="C168" s="3" t="s">
        <v>320</v>
      </c>
      <c r="D168" s="28">
        <v>0</v>
      </c>
      <c r="E168" s="28">
        <v>6653019777.4799995</v>
      </c>
      <c r="F168" s="28">
        <v>0</v>
      </c>
      <c r="G168" s="28">
        <v>0</v>
      </c>
      <c r="H168" s="28">
        <v>0</v>
      </c>
      <c r="I168" s="29">
        <v>6653019777.4799995</v>
      </c>
      <c r="K168" s="42" t="s">
        <v>104</v>
      </c>
      <c r="L168" s="43" t="s">
        <v>319</v>
      </c>
      <c r="M168" s="44" t="s">
        <v>320</v>
      </c>
      <c r="N168" s="45">
        <v>0</v>
      </c>
      <c r="O168" s="45">
        <v>6653019777.4799995</v>
      </c>
      <c r="P168" s="45">
        <v>0</v>
      </c>
      <c r="Q168" s="45">
        <v>0</v>
      </c>
      <c r="R168" s="45">
        <v>0</v>
      </c>
      <c r="S168" s="46">
        <v>6653019777.4799995</v>
      </c>
      <c r="T168" s="47" t="str">
        <f>IF(K168=Balanza_de_Comprobación3[[#This Row],[Columna1]],"S","N")</f>
        <v>S</v>
      </c>
      <c r="U168" s="47" t="str">
        <f>IF(L168=Balanza_de_Comprobación3[[#This Row],[Columna2]],"S","N")</f>
        <v>S</v>
      </c>
      <c r="V168" s="47" t="str">
        <f>IF(M168=Balanza_de_Comprobación3[[#This Row],[Columna3]],"S","N")</f>
        <v>S</v>
      </c>
      <c r="W168" s="47" t="str">
        <f>IF(N168=Balanza_de_Comprobación3[[#This Row],[Columna4]],"S","N")</f>
        <v>S</v>
      </c>
      <c r="X168" s="47" t="str">
        <f>IF(O168=Balanza_de_Comprobación3[[#This Row],[Columna5]],"S","N")</f>
        <v>S</v>
      </c>
      <c r="Y168" s="47" t="str">
        <f>IF(P168=Balanza_de_Comprobación3[[#This Row],[Columna6]],"S","N")</f>
        <v>S</v>
      </c>
      <c r="Z168" s="47" t="str">
        <f>IF(Q168=Balanza_de_Comprobación3[[#This Row],[Columna7]],"S","N")</f>
        <v>S</v>
      </c>
      <c r="AA168" s="47" t="str">
        <f>IF(R168=Balanza_de_Comprobación3[[#This Row],[Columna8]],"S","N")</f>
        <v>S</v>
      </c>
      <c r="AB168" s="47" t="str">
        <f>IF(S168=Balanza_de_Comprobación3[[#This Row],[Columna9]],"S","N")</f>
        <v>S</v>
      </c>
    </row>
    <row r="169" spans="1:28" x14ac:dyDescent="0.25">
      <c r="A169" s="33" t="s">
        <v>104</v>
      </c>
      <c r="B169" s="53" t="s">
        <v>321</v>
      </c>
      <c r="C169" s="3" t="s">
        <v>322</v>
      </c>
      <c r="D169" s="28">
        <v>0</v>
      </c>
      <c r="E169" s="28">
        <v>-2267765883.52</v>
      </c>
      <c r="F169" s="28">
        <v>3685019.42</v>
      </c>
      <c r="G169" s="28">
        <v>723934.45</v>
      </c>
      <c r="H169" s="28">
        <v>0</v>
      </c>
      <c r="I169" s="29">
        <v>-2270726968.4899998</v>
      </c>
      <c r="K169" s="42" t="s">
        <v>104</v>
      </c>
      <c r="L169" s="43" t="s">
        <v>321</v>
      </c>
      <c r="M169" s="44" t="s">
        <v>322</v>
      </c>
      <c r="N169" s="45">
        <v>0</v>
      </c>
      <c r="O169" s="45">
        <v>-2267765883.52</v>
      </c>
      <c r="P169" s="45">
        <v>3685019.42</v>
      </c>
      <c r="Q169" s="45">
        <v>723934.45</v>
      </c>
      <c r="R169" s="45">
        <v>0</v>
      </c>
      <c r="S169" s="46">
        <v>-2270726968.4899998</v>
      </c>
      <c r="T169" s="47" t="str">
        <f>IF(K169=Balanza_de_Comprobación3[[#This Row],[Columna1]],"S","N")</f>
        <v>S</v>
      </c>
      <c r="U169" s="47" t="str">
        <f>IF(L169=Balanza_de_Comprobación3[[#This Row],[Columna2]],"S","N")</f>
        <v>S</v>
      </c>
      <c r="V169" s="47" t="str">
        <f>IF(M169=Balanza_de_Comprobación3[[#This Row],[Columna3]],"S","N")</f>
        <v>S</v>
      </c>
      <c r="W169" s="47" t="str">
        <f>IF(N169=Balanza_de_Comprobación3[[#This Row],[Columna4]],"S","N")</f>
        <v>S</v>
      </c>
      <c r="X169" s="47" t="str">
        <f>IF(O169=Balanza_de_Comprobación3[[#This Row],[Columna5]],"S","N")</f>
        <v>S</v>
      </c>
      <c r="Y169" s="47" t="str">
        <f>IF(P169=Balanza_de_Comprobación3[[#This Row],[Columna6]],"S","N")</f>
        <v>S</v>
      </c>
      <c r="Z169" s="47" t="str">
        <f>IF(Q169=Balanza_de_Comprobación3[[#This Row],[Columna7]],"S","N")</f>
        <v>S</v>
      </c>
      <c r="AA169" s="47" t="str">
        <f>IF(R169=Balanza_de_Comprobación3[[#This Row],[Columna8]],"S","N")</f>
        <v>S</v>
      </c>
      <c r="AB169" s="47" t="str">
        <f>IF(S169=Balanza_de_Comprobación3[[#This Row],[Columna9]],"S","N")</f>
        <v>S</v>
      </c>
    </row>
    <row r="170" spans="1:28" x14ac:dyDescent="0.25">
      <c r="A170" s="33" t="s">
        <v>104</v>
      </c>
      <c r="B170" s="53" t="s">
        <v>323</v>
      </c>
      <c r="C170" s="3" t="s">
        <v>324</v>
      </c>
      <c r="D170" s="28">
        <v>0</v>
      </c>
      <c r="E170" s="28">
        <v>-2267765883.52</v>
      </c>
      <c r="F170" s="28">
        <v>3685019.42</v>
      </c>
      <c r="G170" s="28">
        <v>723934.45</v>
      </c>
      <c r="H170" s="28">
        <v>0</v>
      </c>
      <c r="I170" s="29">
        <v>-2270726968.4899998</v>
      </c>
      <c r="K170" s="42" t="s">
        <v>104</v>
      </c>
      <c r="L170" s="43" t="s">
        <v>323</v>
      </c>
      <c r="M170" s="44" t="s">
        <v>324</v>
      </c>
      <c r="N170" s="45">
        <v>0</v>
      </c>
      <c r="O170" s="45">
        <v>-2267765883.52</v>
      </c>
      <c r="P170" s="45">
        <v>3685019.42</v>
      </c>
      <c r="Q170" s="45">
        <v>723934.45</v>
      </c>
      <c r="R170" s="45">
        <v>0</v>
      </c>
      <c r="S170" s="46">
        <v>-2270726968.4899998</v>
      </c>
      <c r="T170" s="47" t="str">
        <f>IF(K170=Balanza_de_Comprobación3[[#This Row],[Columna1]],"S","N")</f>
        <v>S</v>
      </c>
      <c r="U170" s="47" t="str">
        <f>IF(L170=Balanza_de_Comprobación3[[#This Row],[Columna2]],"S","N")</f>
        <v>S</v>
      </c>
      <c r="V170" s="47" t="str">
        <f>IF(M170=Balanza_de_Comprobación3[[#This Row],[Columna3]],"S","N")</f>
        <v>S</v>
      </c>
      <c r="W170" s="47" t="str">
        <f>IF(N170=Balanza_de_Comprobación3[[#This Row],[Columna4]],"S","N")</f>
        <v>S</v>
      </c>
      <c r="X170" s="47" t="str">
        <f>IF(O170=Balanza_de_Comprobación3[[#This Row],[Columna5]],"S","N")</f>
        <v>S</v>
      </c>
      <c r="Y170" s="47" t="str">
        <f>IF(P170=Balanza_de_Comprobación3[[#This Row],[Columna6]],"S","N")</f>
        <v>S</v>
      </c>
      <c r="Z170" s="47" t="str">
        <f>IF(Q170=Balanza_de_Comprobación3[[#This Row],[Columna7]],"S","N")</f>
        <v>S</v>
      </c>
      <c r="AA170" s="47" t="str">
        <f>IF(R170=Balanza_de_Comprobación3[[#This Row],[Columna8]],"S","N")</f>
        <v>S</v>
      </c>
      <c r="AB170" s="47" t="str">
        <f>IF(S170=Balanza_de_Comprobación3[[#This Row],[Columna9]],"S","N")</f>
        <v>S</v>
      </c>
    </row>
    <row r="171" spans="1:28" x14ac:dyDescent="0.25">
      <c r="A171" s="33" t="s">
        <v>104</v>
      </c>
      <c r="B171" s="53" t="s">
        <v>325</v>
      </c>
      <c r="C171" s="3" t="s">
        <v>326</v>
      </c>
      <c r="D171" s="28">
        <v>0</v>
      </c>
      <c r="E171" s="28">
        <v>8965247154.5499992</v>
      </c>
      <c r="F171" s="28">
        <v>0</v>
      </c>
      <c r="G171" s="28">
        <v>409047207.48000002</v>
      </c>
      <c r="H171" s="28">
        <v>0</v>
      </c>
      <c r="I171" s="29">
        <v>9374294362.0300007</v>
      </c>
      <c r="K171" s="42" t="s">
        <v>104</v>
      </c>
      <c r="L171" s="43" t="s">
        <v>325</v>
      </c>
      <c r="M171" s="44" t="s">
        <v>326</v>
      </c>
      <c r="N171" s="45">
        <v>0</v>
      </c>
      <c r="O171" s="45">
        <v>8965247154.5499992</v>
      </c>
      <c r="P171" s="45">
        <v>0</v>
      </c>
      <c r="Q171" s="45">
        <v>409047207.48000002</v>
      </c>
      <c r="R171" s="45">
        <v>0</v>
      </c>
      <c r="S171" s="46">
        <v>9374294362.0300007</v>
      </c>
      <c r="T171" s="47" t="str">
        <f>IF(K171=Balanza_de_Comprobación3[[#This Row],[Columna1]],"S","N")</f>
        <v>S</v>
      </c>
      <c r="U171" s="47" t="str">
        <f>IF(L171=Balanza_de_Comprobación3[[#This Row],[Columna2]],"S","N")</f>
        <v>S</v>
      </c>
      <c r="V171" s="47" t="str">
        <f>IF(M171=Balanza_de_Comprobación3[[#This Row],[Columna3]],"S","N")</f>
        <v>S</v>
      </c>
      <c r="W171" s="47" t="str">
        <f>IF(N171=Balanza_de_Comprobación3[[#This Row],[Columna4]],"S","N")</f>
        <v>S</v>
      </c>
      <c r="X171" s="47" t="str">
        <f>IF(O171=Balanza_de_Comprobación3[[#This Row],[Columna5]],"S","N")</f>
        <v>S</v>
      </c>
      <c r="Y171" s="47" t="str">
        <f>IF(P171=Balanza_de_Comprobación3[[#This Row],[Columna6]],"S","N")</f>
        <v>S</v>
      </c>
      <c r="Z171" s="47" t="str">
        <f>IF(Q171=Balanza_de_Comprobación3[[#This Row],[Columna7]],"S","N")</f>
        <v>S</v>
      </c>
      <c r="AA171" s="47" t="str">
        <f>IF(R171=Balanza_de_Comprobación3[[#This Row],[Columna8]],"S","N")</f>
        <v>S</v>
      </c>
      <c r="AB171" s="47" t="str">
        <f>IF(S171=Balanza_de_Comprobación3[[#This Row],[Columna9]],"S","N")</f>
        <v>S</v>
      </c>
    </row>
    <row r="172" spans="1:28" x14ac:dyDescent="0.25">
      <c r="A172" s="33" t="s">
        <v>104</v>
      </c>
      <c r="B172" s="53" t="s">
        <v>327</v>
      </c>
      <c r="C172" s="3" t="s">
        <v>328</v>
      </c>
      <c r="D172" s="28">
        <v>0</v>
      </c>
      <c r="E172" s="28">
        <v>22238720.920000002</v>
      </c>
      <c r="F172" s="28">
        <v>0</v>
      </c>
      <c r="G172" s="28">
        <v>1721711.87</v>
      </c>
      <c r="H172" s="28">
        <v>0</v>
      </c>
      <c r="I172" s="29">
        <v>23960432.789999999</v>
      </c>
      <c r="K172" s="42" t="s">
        <v>104</v>
      </c>
      <c r="L172" s="43" t="s">
        <v>327</v>
      </c>
      <c r="M172" s="44" t="s">
        <v>328</v>
      </c>
      <c r="N172" s="45">
        <v>0</v>
      </c>
      <c r="O172" s="45">
        <v>22238720.920000002</v>
      </c>
      <c r="P172" s="45">
        <v>0</v>
      </c>
      <c r="Q172" s="45">
        <v>1721711.87</v>
      </c>
      <c r="R172" s="45">
        <v>0</v>
      </c>
      <c r="S172" s="46">
        <v>23960432.789999999</v>
      </c>
      <c r="T172" s="47" t="str">
        <f>IF(K172=Balanza_de_Comprobación3[[#This Row],[Columna1]],"S","N")</f>
        <v>S</v>
      </c>
      <c r="U172" s="47" t="str">
        <f>IF(L172=Balanza_de_Comprobación3[[#This Row],[Columna2]],"S","N")</f>
        <v>S</v>
      </c>
      <c r="V172" s="47" t="str">
        <f>IF(M172=Balanza_de_Comprobación3[[#This Row],[Columna3]],"S","N")</f>
        <v>S</v>
      </c>
      <c r="W172" s="47" t="str">
        <f>IF(N172=Balanza_de_Comprobación3[[#This Row],[Columna4]],"S","N")</f>
        <v>S</v>
      </c>
      <c r="X172" s="47" t="str">
        <f>IF(O172=Balanza_de_Comprobación3[[#This Row],[Columna5]],"S","N")</f>
        <v>S</v>
      </c>
      <c r="Y172" s="47" t="str">
        <f>IF(P172=Balanza_de_Comprobación3[[#This Row],[Columna6]],"S","N")</f>
        <v>S</v>
      </c>
      <c r="Z172" s="47" t="str">
        <f>IF(Q172=Balanza_de_Comprobación3[[#This Row],[Columna7]],"S","N")</f>
        <v>S</v>
      </c>
      <c r="AA172" s="47" t="str">
        <f>IF(R172=Balanza_de_Comprobación3[[#This Row],[Columna8]],"S","N")</f>
        <v>S</v>
      </c>
      <c r="AB172" s="47" t="str">
        <f>IF(S172=Balanza_de_Comprobación3[[#This Row],[Columna9]],"S","N")</f>
        <v>S</v>
      </c>
    </row>
    <row r="173" spans="1:28" x14ac:dyDescent="0.25">
      <c r="A173" s="33" t="s">
        <v>104</v>
      </c>
      <c r="B173" s="53" t="s">
        <v>329</v>
      </c>
      <c r="C173" s="3" t="s">
        <v>330</v>
      </c>
      <c r="D173" s="28">
        <v>0</v>
      </c>
      <c r="E173" s="28">
        <v>8686741.1799999997</v>
      </c>
      <c r="F173" s="28">
        <v>0</v>
      </c>
      <c r="G173" s="28">
        <v>680120.82</v>
      </c>
      <c r="H173" s="28">
        <v>0</v>
      </c>
      <c r="I173" s="29">
        <v>9366862</v>
      </c>
      <c r="K173" s="42" t="s">
        <v>104</v>
      </c>
      <c r="L173" s="43" t="s">
        <v>329</v>
      </c>
      <c r="M173" s="44" t="s">
        <v>330</v>
      </c>
      <c r="N173" s="45">
        <v>0</v>
      </c>
      <c r="O173" s="45">
        <v>8686741.1799999997</v>
      </c>
      <c r="P173" s="45">
        <v>0</v>
      </c>
      <c r="Q173" s="45">
        <v>680120.82</v>
      </c>
      <c r="R173" s="45">
        <v>0</v>
      </c>
      <c r="S173" s="46">
        <v>9366862</v>
      </c>
      <c r="T173" s="47" t="str">
        <f>IF(K173=Balanza_de_Comprobación3[[#This Row],[Columna1]],"S","N")</f>
        <v>S</v>
      </c>
      <c r="U173" s="47" t="str">
        <f>IF(L173=Balanza_de_Comprobación3[[#This Row],[Columna2]],"S","N")</f>
        <v>S</v>
      </c>
      <c r="V173" s="47" t="str">
        <f>IF(M173=Balanza_de_Comprobación3[[#This Row],[Columna3]],"S","N")</f>
        <v>S</v>
      </c>
      <c r="W173" s="47" t="str">
        <f>IF(N173=Balanza_de_Comprobación3[[#This Row],[Columna4]],"S","N")</f>
        <v>S</v>
      </c>
      <c r="X173" s="47" t="str">
        <f>IF(O173=Balanza_de_Comprobación3[[#This Row],[Columna5]],"S","N")</f>
        <v>S</v>
      </c>
      <c r="Y173" s="47" t="str">
        <f>IF(P173=Balanza_de_Comprobación3[[#This Row],[Columna6]],"S","N")</f>
        <v>S</v>
      </c>
      <c r="Z173" s="47" t="str">
        <f>IF(Q173=Balanza_de_Comprobación3[[#This Row],[Columna7]],"S","N")</f>
        <v>S</v>
      </c>
      <c r="AA173" s="47" t="str">
        <f>IF(R173=Balanza_de_Comprobación3[[#This Row],[Columna8]],"S","N")</f>
        <v>S</v>
      </c>
      <c r="AB173" s="47" t="str">
        <f>IF(S173=Balanza_de_Comprobación3[[#This Row],[Columna9]],"S","N")</f>
        <v>S</v>
      </c>
    </row>
    <row r="174" spans="1:28" x14ac:dyDescent="0.25">
      <c r="A174" s="33" t="s">
        <v>104</v>
      </c>
      <c r="B174" s="53" t="s">
        <v>331</v>
      </c>
      <c r="C174" s="3" t="s">
        <v>330</v>
      </c>
      <c r="D174" s="28">
        <v>0</v>
      </c>
      <c r="E174" s="28">
        <v>8686741.1799999997</v>
      </c>
      <c r="F174" s="28">
        <v>0</v>
      </c>
      <c r="G174" s="28">
        <v>680120.82</v>
      </c>
      <c r="H174" s="28">
        <v>0</v>
      </c>
      <c r="I174" s="29">
        <v>9366862</v>
      </c>
      <c r="K174" s="42" t="s">
        <v>104</v>
      </c>
      <c r="L174" s="43" t="s">
        <v>331</v>
      </c>
      <c r="M174" s="44" t="s">
        <v>330</v>
      </c>
      <c r="N174" s="45">
        <v>0</v>
      </c>
      <c r="O174" s="45">
        <v>8686741.1799999997</v>
      </c>
      <c r="P174" s="45">
        <v>0</v>
      </c>
      <c r="Q174" s="45">
        <v>680120.82</v>
      </c>
      <c r="R174" s="45">
        <v>0</v>
      </c>
      <c r="S174" s="46">
        <v>9366862</v>
      </c>
      <c r="T174" s="47" t="str">
        <f>IF(K174=Balanza_de_Comprobación3[[#This Row],[Columna1]],"S","N")</f>
        <v>S</v>
      </c>
      <c r="U174" s="47" t="str">
        <f>IF(L174=Balanza_de_Comprobación3[[#This Row],[Columna2]],"S","N")</f>
        <v>S</v>
      </c>
      <c r="V174" s="47" t="str">
        <f>IF(M174=Balanza_de_Comprobación3[[#This Row],[Columna3]],"S","N")</f>
        <v>S</v>
      </c>
      <c r="W174" s="47" t="str">
        <f>IF(N174=Balanza_de_Comprobación3[[#This Row],[Columna4]],"S","N")</f>
        <v>S</v>
      </c>
      <c r="X174" s="47" t="str">
        <f>IF(O174=Balanza_de_Comprobación3[[#This Row],[Columna5]],"S","N")</f>
        <v>S</v>
      </c>
      <c r="Y174" s="47" t="str">
        <f>IF(P174=Balanza_de_Comprobación3[[#This Row],[Columna6]],"S","N")</f>
        <v>S</v>
      </c>
      <c r="Z174" s="47" t="str">
        <f>IF(Q174=Balanza_de_Comprobación3[[#This Row],[Columna7]],"S","N")</f>
        <v>S</v>
      </c>
      <c r="AA174" s="47" t="str">
        <f>IF(R174=Balanza_de_Comprobación3[[#This Row],[Columna8]],"S","N")</f>
        <v>S</v>
      </c>
      <c r="AB174" s="47" t="str">
        <f>IF(S174=Balanza_de_Comprobación3[[#This Row],[Columna9]],"S","N")</f>
        <v>S</v>
      </c>
    </row>
    <row r="175" spans="1:28" x14ac:dyDescent="0.25">
      <c r="A175" s="33" t="s">
        <v>104</v>
      </c>
      <c r="B175" s="53" t="s">
        <v>332</v>
      </c>
      <c r="C175" s="3" t="s">
        <v>333</v>
      </c>
      <c r="D175" s="28">
        <v>0</v>
      </c>
      <c r="E175" s="28">
        <v>8686741.1799999997</v>
      </c>
      <c r="F175" s="28">
        <v>0</v>
      </c>
      <c r="G175" s="28">
        <v>680120.82</v>
      </c>
      <c r="H175" s="28">
        <v>0</v>
      </c>
      <c r="I175" s="29">
        <v>9366862</v>
      </c>
      <c r="K175" s="42" t="s">
        <v>104</v>
      </c>
      <c r="L175" s="43" t="s">
        <v>332</v>
      </c>
      <c r="M175" s="44" t="s">
        <v>333</v>
      </c>
      <c r="N175" s="45">
        <v>0</v>
      </c>
      <c r="O175" s="45">
        <v>8686741.1799999997</v>
      </c>
      <c r="P175" s="45">
        <v>0</v>
      </c>
      <c r="Q175" s="45">
        <v>680120.82</v>
      </c>
      <c r="R175" s="45">
        <v>0</v>
      </c>
      <c r="S175" s="46">
        <v>9366862</v>
      </c>
      <c r="T175" s="47" t="str">
        <f>IF(K175=Balanza_de_Comprobación3[[#This Row],[Columna1]],"S","N")</f>
        <v>S</v>
      </c>
      <c r="U175" s="47" t="str">
        <f>IF(L175=Balanza_de_Comprobación3[[#This Row],[Columna2]],"S","N")</f>
        <v>S</v>
      </c>
      <c r="V175" s="47" t="str">
        <f>IF(M175=Balanza_de_Comprobación3[[#This Row],[Columna3]],"S","N")</f>
        <v>S</v>
      </c>
      <c r="W175" s="47" t="str">
        <f>IF(N175=Balanza_de_Comprobación3[[#This Row],[Columna4]],"S","N")</f>
        <v>S</v>
      </c>
      <c r="X175" s="47" t="str">
        <f>IF(O175=Balanza_de_Comprobación3[[#This Row],[Columna5]],"S","N")</f>
        <v>S</v>
      </c>
      <c r="Y175" s="47" t="str">
        <f>IF(P175=Balanza_de_Comprobación3[[#This Row],[Columna6]],"S","N")</f>
        <v>S</v>
      </c>
      <c r="Z175" s="47" t="str">
        <f>IF(Q175=Balanza_de_Comprobación3[[#This Row],[Columna7]],"S","N")</f>
        <v>S</v>
      </c>
      <c r="AA175" s="47" t="str">
        <f>IF(R175=Balanza_de_Comprobación3[[#This Row],[Columna8]],"S","N")</f>
        <v>S</v>
      </c>
      <c r="AB175" s="47" t="str">
        <f>IF(S175=Balanza_de_Comprobación3[[#This Row],[Columna9]],"S","N")</f>
        <v>S</v>
      </c>
    </row>
    <row r="176" spans="1:28" x14ac:dyDescent="0.25">
      <c r="A176" s="33" t="s">
        <v>104</v>
      </c>
      <c r="B176" s="53" t="s">
        <v>334</v>
      </c>
      <c r="C176" s="3" t="s">
        <v>335</v>
      </c>
      <c r="D176" s="28">
        <v>0</v>
      </c>
      <c r="E176" s="28">
        <v>475999.75</v>
      </c>
      <c r="F176" s="28">
        <v>0</v>
      </c>
      <c r="G176" s="28">
        <v>64093.68</v>
      </c>
      <c r="H176" s="28">
        <v>0</v>
      </c>
      <c r="I176" s="29">
        <v>540093.43000000005</v>
      </c>
      <c r="K176" s="42" t="s">
        <v>104</v>
      </c>
      <c r="L176" s="43" t="s">
        <v>334</v>
      </c>
      <c r="M176" s="44" t="s">
        <v>335</v>
      </c>
      <c r="N176" s="45">
        <v>0</v>
      </c>
      <c r="O176" s="45">
        <v>475999.75</v>
      </c>
      <c r="P176" s="45">
        <v>0</v>
      </c>
      <c r="Q176" s="45">
        <v>64093.68</v>
      </c>
      <c r="R176" s="45">
        <v>0</v>
      </c>
      <c r="S176" s="46">
        <v>540093.43000000005</v>
      </c>
      <c r="T176" s="47" t="str">
        <f>IF(K176=Balanza_de_Comprobación3[[#This Row],[Columna1]],"S","N")</f>
        <v>S</v>
      </c>
      <c r="U176" s="47" t="str">
        <f>IF(L176=Balanza_de_Comprobación3[[#This Row],[Columna2]],"S","N")</f>
        <v>S</v>
      </c>
      <c r="V176" s="47" t="str">
        <f>IF(M176=Balanza_de_Comprobación3[[#This Row],[Columna3]],"S","N")</f>
        <v>S</v>
      </c>
      <c r="W176" s="47" t="str">
        <f>IF(N176=Balanza_de_Comprobación3[[#This Row],[Columna4]],"S","N")</f>
        <v>S</v>
      </c>
      <c r="X176" s="47" t="str">
        <f>IF(O176=Balanza_de_Comprobación3[[#This Row],[Columna5]],"S","N")</f>
        <v>S</v>
      </c>
      <c r="Y176" s="47" t="str">
        <f>IF(P176=Balanza_de_Comprobación3[[#This Row],[Columna6]],"S","N")</f>
        <v>S</v>
      </c>
      <c r="Z176" s="47" t="str">
        <f>IF(Q176=Balanza_de_Comprobación3[[#This Row],[Columna7]],"S","N")</f>
        <v>S</v>
      </c>
      <c r="AA176" s="47" t="str">
        <f>IF(R176=Balanza_de_Comprobación3[[#This Row],[Columna8]],"S","N")</f>
        <v>S</v>
      </c>
      <c r="AB176" s="47" t="str">
        <f>IF(S176=Balanza_de_Comprobación3[[#This Row],[Columna9]],"S","N")</f>
        <v>S</v>
      </c>
    </row>
    <row r="177" spans="1:28" x14ac:dyDescent="0.25">
      <c r="A177" s="33" t="s">
        <v>104</v>
      </c>
      <c r="B177" s="53" t="s">
        <v>336</v>
      </c>
      <c r="C177" s="3" t="s">
        <v>71</v>
      </c>
      <c r="D177" s="28">
        <v>0</v>
      </c>
      <c r="E177" s="28">
        <v>2926739.35</v>
      </c>
      <c r="F177" s="28">
        <v>0</v>
      </c>
      <c r="G177" s="28">
        <v>210034.93</v>
      </c>
      <c r="H177" s="28">
        <v>0</v>
      </c>
      <c r="I177" s="29">
        <v>3136774.28</v>
      </c>
      <c r="K177" s="42" t="s">
        <v>104</v>
      </c>
      <c r="L177" s="43" t="s">
        <v>336</v>
      </c>
      <c r="M177" s="44" t="s">
        <v>71</v>
      </c>
      <c r="N177" s="45">
        <v>0</v>
      </c>
      <c r="O177" s="45">
        <v>2926739.35</v>
      </c>
      <c r="P177" s="45">
        <v>0</v>
      </c>
      <c r="Q177" s="45">
        <v>210034.93</v>
      </c>
      <c r="R177" s="45">
        <v>0</v>
      </c>
      <c r="S177" s="46">
        <v>3136774.28</v>
      </c>
      <c r="T177" s="47" t="str">
        <f>IF(K177=Balanza_de_Comprobación3[[#This Row],[Columna1]],"S","N")</f>
        <v>S</v>
      </c>
      <c r="U177" s="47" t="str">
        <f>IF(L177=Balanza_de_Comprobación3[[#This Row],[Columna2]],"S","N")</f>
        <v>S</v>
      </c>
      <c r="V177" s="47" t="str">
        <f>IF(M177=Balanza_de_Comprobación3[[#This Row],[Columna3]],"S","N")</f>
        <v>S</v>
      </c>
      <c r="W177" s="47" t="str">
        <f>IF(N177=Balanza_de_Comprobación3[[#This Row],[Columna4]],"S","N")</f>
        <v>S</v>
      </c>
      <c r="X177" s="47" t="str">
        <f>IF(O177=Balanza_de_Comprobación3[[#This Row],[Columna5]],"S","N")</f>
        <v>S</v>
      </c>
      <c r="Y177" s="47" t="str">
        <f>IF(P177=Balanza_de_Comprobación3[[#This Row],[Columna6]],"S","N")</f>
        <v>S</v>
      </c>
      <c r="Z177" s="47" t="str">
        <f>IF(Q177=Balanza_de_Comprobación3[[#This Row],[Columna7]],"S","N")</f>
        <v>S</v>
      </c>
      <c r="AA177" s="47" t="str">
        <f>IF(R177=Balanza_de_Comprobación3[[#This Row],[Columna8]],"S","N")</f>
        <v>S</v>
      </c>
      <c r="AB177" s="47" t="str">
        <f>IF(S177=Balanza_de_Comprobación3[[#This Row],[Columna9]],"S","N")</f>
        <v>S</v>
      </c>
    </row>
    <row r="178" spans="1:28" x14ac:dyDescent="0.25">
      <c r="A178" s="33" t="s">
        <v>104</v>
      </c>
      <c r="B178" s="53" t="s">
        <v>337</v>
      </c>
      <c r="C178" s="3" t="s">
        <v>338</v>
      </c>
      <c r="D178" s="28">
        <v>0</v>
      </c>
      <c r="E178" s="28">
        <v>181341.04</v>
      </c>
      <c r="F178" s="28">
        <v>0</v>
      </c>
      <c r="G178" s="28">
        <v>30502.31</v>
      </c>
      <c r="H178" s="28">
        <v>0</v>
      </c>
      <c r="I178" s="29">
        <v>211843.35</v>
      </c>
      <c r="K178" s="42" t="s">
        <v>104</v>
      </c>
      <c r="L178" s="43" t="s">
        <v>337</v>
      </c>
      <c r="M178" s="44" t="s">
        <v>338</v>
      </c>
      <c r="N178" s="45">
        <v>0</v>
      </c>
      <c r="O178" s="45">
        <v>181341.04</v>
      </c>
      <c r="P178" s="45">
        <v>0</v>
      </c>
      <c r="Q178" s="45">
        <v>30502.31</v>
      </c>
      <c r="R178" s="45">
        <v>0</v>
      </c>
      <c r="S178" s="46">
        <v>211843.35</v>
      </c>
      <c r="T178" s="47" t="str">
        <f>IF(K178=Balanza_de_Comprobación3[[#This Row],[Columna1]],"S","N")</f>
        <v>S</v>
      </c>
      <c r="U178" s="47" t="str">
        <f>IF(L178=Balanza_de_Comprobación3[[#This Row],[Columna2]],"S","N")</f>
        <v>S</v>
      </c>
      <c r="V178" s="47" t="str">
        <f>IF(M178=Balanza_de_Comprobación3[[#This Row],[Columna3]],"S","N")</f>
        <v>S</v>
      </c>
      <c r="W178" s="47" t="str">
        <f>IF(N178=Balanza_de_Comprobación3[[#This Row],[Columna4]],"S","N")</f>
        <v>S</v>
      </c>
      <c r="X178" s="47" t="str">
        <f>IF(O178=Balanza_de_Comprobación3[[#This Row],[Columna5]],"S","N")</f>
        <v>S</v>
      </c>
      <c r="Y178" s="47" t="str">
        <f>IF(P178=Balanza_de_Comprobación3[[#This Row],[Columna6]],"S","N")</f>
        <v>S</v>
      </c>
      <c r="Z178" s="47" t="str">
        <f>IF(Q178=Balanza_de_Comprobación3[[#This Row],[Columna7]],"S","N")</f>
        <v>S</v>
      </c>
      <c r="AA178" s="47" t="str">
        <f>IF(R178=Balanza_de_Comprobación3[[#This Row],[Columna8]],"S","N")</f>
        <v>S</v>
      </c>
      <c r="AB178" s="47" t="str">
        <f>IF(S178=Balanza_de_Comprobación3[[#This Row],[Columna9]],"S","N")</f>
        <v>S</v>
      </c>
    </row>
    <row r="179" spans="1:28" x14ac:dyDescent="0.25">
      <c r="A179" s="33" t="s">
        <v>104</v>
      </c>
      <c r="B179" s="53" t="s">
        <v>339</v>
      </c>
      <c r="C179" s="3" t="s">
        <v>340</v>
      </c>
      <c r="D179" s="28">
        <v>0</v>
      </c>
      <c r="E179" s="28">
        <v>5020619.8600000003</v>
      </c>
      <c r="F179" s="28">
        <v>0</v>
      </c>
      <c r="G179" s="28">
        <v>369103.44</v>
      </c>
      <c r="H179" s="28">
        <v>0</v>
      </c>
      <c r="I179" s="29">
        <v>5389723.2999999998</v>
      </c>
      <c r="K179" s="42" t="s">
        <v>104</v>
      </c>
      <c r="L179" s="43" t="s">
        <v>339</v>
      </c>
      <c r="M179" s="44" t="s">
        <v>340</v>
      </c>
      <c r="N179" s="45">
        <v>0</v>
      </c>
      <c r="O179" s="45">
        <v>5020619.8600000003</v>
      </c>
      <c r="P179" s="45">
        <v>0</v>
      </c>
      <c r="Q179" s="45">
        <v>369103.44</v>
      </c>
      <c r="R179" s="45">
        <v>0</v>
      </c>
      <c r="S179" s="46">
        <v>5389723.2999999998</v>
      </c>
      <c r="T179" s="47" t="str">
        <f>IF(K179=Balanza_de_Comprobación3[[#This Row],[Columna1]],"S","N")</f>
        <v>S</v>
      </c>
      <c r="U179" s="47" t="str">
        <f>IF(L179=Balanza_de_Comprobación3[[#This Row],[Columna2]],"S","N")</f>
        <v>S</v>
      </c>
      <c r="V179" s="47" t="str">
        <f>IF(M179=Balanza_de_Comprobación3[[#This Row],[Columna3]],"S","N")</f>
        <v>S</v>
      </c>
      <c r="W179" s="47" t="str">
        <f>IF(N179=Balanza_de_Comprobación3[[#This Row],[Columna4]],"S","N")</f>
        <v>S</v>
      </c>
      <c r="X179" s="47" t="str">
        <f>IF(O179=Balanza_de_Comprobación3[[#This Row],[Columna5]],"S","N")</f>
        <v>S</v>
      </c>
      <c r="Y179" s="47" t="str">
        <f>IF(P179=Balanza_de_Comprobación3[[#This Row],[Columna6]],"S","N")</f>
        <v>S</v>
      </c>
      <c r="Z179" s="47" t="str">
        <f>IF(Q179=Balanza_de_Comprobación3[[#This Row],[Columna7]],"S","N")</f>
        <v>S</v>
      </c>
      <c r="AA179" s="47" t="str">
        <f>IF(R179=Balanza_de_Comprobación3[[#This Row],[Columna8]],"S","N")</f>
        <v>S</v>
      </c>
      <c r="AB179" s="47" t="str">
        <f>IF(S179=Balanza_de_Comprobación3[[#This Row],[Columna9]],"S","N")</f>
        <v>S</v>
      </c>
    </row>
    <row r="180" spans="1:28" x14ac:dyDescent="0.25">
      <c r="A180" s="33" t="s">
        <v>104</v>
      </c>
      <c r="B180" s="53" t="s">
        <v>341</v>
      </c>
      <c r="C180" s="3" t="s">
        <v>302</v>
      </c>
      <c r="D180" s="28">
        <v>0</v>
      </c>
      <c r="E180" s="28">
        <v>82041.179999999993</v>
      </c>
      <c r="F180" s="28">
        <v>0</v>
      </c>
      <c r="G180" s="28">
        <v>6386.46</v>
      </c>
      <c r="H180" s="28">
        <v>0</v>
      </c>
      <c r="I180" s="29">
        <v>88427.64</v>
      </c>
      <c r="K180" s="42" t="s">
        <v>104</v>
      </c>
      <c r="L180" s="43" t="s">
        <v>341</v>
      </c>
      <c r="M180" s="44" t="s">
        <v>302</v>
      </c>
      <c r="N180" s="45">
        <v>0</v>
      </c>
      <c r="O180" s="45">
        <v>82041.179999999993</v>
      </c>
      <c r="P180" s="45">
        <v>0</v>
      </c>
      <c r="Q180" s="45">
        <v>6386.46</v>
      </c>
      <c r="R180" s="45">
        <v>0</v>
      </c>
      <c r="S180" s="46">
        <v>88427.64</v>
      </c>
      <c r="T180" s="47" t="str">
        <f>IF(K180=Balanza_de_Comprobación3[[#This Row],[Columna1]],"S","N")</f>
        <v>S</v>
      </c>
      <c r="U180" s="47" t="str">
        <f>IF(L180=Balanza_de_Comprobación3[[#This Row],[Columna2]],"S","N")</f>
        <v>S</v>
      </c>
      <c r="V180" s="47" t="str">
        <f>IF(M180=Balanza_de_Comprobación3[[#This Row],[Columna3]],"S","N")</f>
        <v>S</v>
      </c>
      <c r="W180" s="47" t="str">
        <f>IF(N180=Balanza_de_Comprobación3[[#This Row],[Columna4]],"S","N")</f>
        <v>S</v>
      </c>
      <c r="X180" s="47" t="str">
        <f>IF(O180=Balanza_de_Comprobación3[[#This Row],[Columna5]],"S","N")</f>
        <v>S</v>
      </c>
      <c r="Y180" s="47" t="str">
        <f>IF(P180=Balanza_de_Comprobación3[[#This Row],[Columna6]],"S","N")</f>
        <v>S</v>
      </c>
      <c r="Z180" s="47" t="str">
        <f>IF(Q180=Balanza_de_Comprobación3[[#This Row],[Columna7]],"S","N")</f>
        <v>S</v>
      </c>
      <c r="AA180" s="47" t="str">
        <f>IF(R180=Balanza_de_Comprobación3[[#This Row],[Columna8]],"S","N")</f>
        <v>S</v>
      </c>
      <c r="AB180" s="47" t="str">
        <f>IF(S180=Balanza_de_Comprobación3[[#This Row],[Columna9]],"S","N")</f>
        <v>S</v>
      </c>
    </row>
    <row r="181" spans="1:28" x14ac:dyDescent="0.25">
      <c r="A181" s="33" t="s">
        <v>104</v>
      </c>
      <c r="B181" s="53" t="s">
        <v>342</v>
      </c>
      <c r="C181" s="3" t="s">
        <v>343</v>
      </c>
      <c r="D181" s="28">
        <v>0</v>
      </c>
      <c r="E181" s="28">
        <v>13551979.74</v>
      </c>
      <c r="F181" s="28">
        <v>0</v>
      </c>
      <c r="G181" s="28">
        <v>1041591.05</v>
      </c>
      <c r="H181" s="28">
        <v>0</v>
      </c>
      <c r="I181" s="29">
        <v>14593570.789999999</v>
      </c>
      <c r="K181" s="42" t="s">
        <v>104</v>
      </c>
      <c r="L181" s="43" t="s">
        <v>342</v>
      </c>
      <c r="M181" s="44" t="s">
        <v>343</v>
      </c>
      <c r="N181" s="45">
        <v>0</v>
      </c>
      <c r="O181" s="45">
        <v>13551979.74</v>
      </c>
      <c r="P181" s="45">
        <v>0</v>
      </c>
      <c r="Q181" s="45">
        <v>1041591.05</v>
      </c>
      <c r="R181" s="45">
        <v>0</v>
      </c>
      <c r="S181" s="46">
        <v>14593570.789999999</v>
      </c>
      <c r="T181" s="47" t="str">
        <f>IF(K181=Balanza_de_Comprobación3[[#This Row],[Columna1]],"S","N")</f>
        <v>S</v>
      </c>
      <c r="U181" s="47" t="str">
        <f>IF(L181=Balanza_de_Comprobación3[[#This Row],[Columna2]],"S","N")</f>
        <v>S</v>
      </c>
      <c r="V181" s="47" t="str">
        <f>IF(M181=Balanza_de_Comprobación3[[#This Row],[Columna3]],"S","N")</f>
        <v>S</v>
      </c>
      <c r="W181" s="47" t="str">
        <f>IF(N181=Balanza_de_Comprobación3[[#This Row],[Columna4]],"S","N")</f>
        <v>S</v>
      </c>
      <c r="X181" s="47" t="str">
        <f>IF(O181=Balanza_de_Comprobación3[[#This Row],[Columna5]],"S","N")</f>
        <v>S</v>
      </c>
      <c r="Y181" s="47" t="str">
        <f>IF(P181=Balanza_de_Comprobación3[[#This Row],[Columna6]],"S","N")</f>
        <v>S</v>
      </c>
      <c r="Z181" s="47" t="str">
        <f>IF(Q181=Balanza_de_Comprobación3[[#This Row],[Columna7]],"S","N")</f>
        <v>S</v>
      </c>
      <c r="AA181" s="47" t="str">
        <f>IF(R181=Balanza_de_Comprobación3[[#This Row],[Columna8]],"S","N")</f>
        <v>S</v>
      </c>
      <c r="AB181" s="47" t="str">
        <f>IF(S181=Balanza_de_Comprobación3[[#This Row],[Columna9]],"S","N")</f>
        <v>S</v>
      </c>
    </row>
    <row r="182" spans="1:28" x14ac:dyDescent="0.25">
      <c r="A182" s="33" t="s">
        <v>104</v>
      </c>
      <c r="B182" s="53" t="s">
        <v>344</v>
      </c>
      <c r="C182" s="3" t="s">
        <v>345</v>
      </c>
      <c r="D182" s="28">
        <v>0</v>
      </c>
      <c r="E182" s="28">
        <v>13551979.74</v>
      </c>
      <c r="F182" s="28">
        <v>0</v>
      </c>
      <c r="G182" s="28">
        <v>1041591.05</v>
      </c>
      <c r="H182" s="28">
        <v>0</v>
      </c>
      <c r="I182" s="29">
        <v>14593570.789999999</v>
      </c>
      <c r="K182" s="42" t="s">
        <v>104</v>
      </c>
      <c r="L182" s="43" t="s">
        <v>344</v>
      </c>
      <c r="M182" s="44" t="s">
        <v>345</v>
      </c>
      <c r="N182" s="45">
        <v>0</v>
      </c>
      <c r="O182" s="45">
        <v>13551979.74</v>
      </c>
      <c r="P182" s="45">
        <v>0</v>
      </c>
      <c r="Q182" s="45">
        <v>1041591.05</v>
      </c>
      <c r="R182" s="45">
        <v>0</v>
      </c>
      <c r="S182" s="46">
        <v>14593570.789999999</v>
      </c>
      <c r="T182" s="47" t="str">
        <f>IF(K182=Balanza_de_Comprobación3[[#This Row],[Columna1]],"S","N")</f>
        <v>S</v>
      </c>
      <c r="U182" s="47" t="str">
        <f>IF(L182=Balanza_de_Comprobación3[[#This Row],[Columna2]],"S","N")</f>
        <v>S</v>
      </c>
      <c r="V182" s="47" t="str">
        <f>IF(M182=Balanza_de_Comprobación3[[#This Row],[Columna3]],"S","N")</f>
        <v>S</v>
      </c>
      <c r="W182" s="47" t="str">
        <f>IF(N182=Balanza_de_Comprobación3[[#This Row],[Columna4]],"S","N")</f>
        <v>S</v>
      </c>
      <c r="X182" s="47" t="str">
        <f>IF(O182=Balanza_de_Comprobación3[[#This Row],[Columna5]],"S","N")</f>
        <v>S</v>
      </c>
      <c r="Y182" s="47" t="str">
        <f>IF(P182=Balanza_de_Comprobación3[[#This Row],[Columna6]],"S","N")</f>
        <v>S</v>
      </c>
      <c r="Z182" s="47" t="str">
        <f>IF(Q182=Balanza_de_Comprobación3[[#This Row],[Columna7]],"S","N")</f>
        <v>S</v>
      </c>
      <c r="AA182" s="47" t="str">
        <f>IF(R182=Balanza_de_Comprobación3[[#This Row],[Columna8]],"S","N")</f>
        <v>S</v>
      </c>
      <c r="AB182" s="47" t="str">
        <f>IF(S182=Balanza_de_Comprobación3[[#This Row],[Columna9]],"S","N")</f>
        <v>S</v>
      </c>
    </row>
    <row r="183" spans="1:28" x14ac:dyDescent="0.25">
      <c r="A183" s="33" t="s">
        <v>104</v>
      </c>
      <c r="B183" s="53" t="s">
        <v>346</v>
      </c>
      <c r="C183" s="3" t="s">
        <v>347</v>
      </c>
      <c r="D183" s="28">
        <v>0</v>
      </c>
      <c r="E183" s="28">
        <v>13551979.74</v>
      </c>
      <c r="F183" s="28">
        <v>0</v>
      </c>
      <c r="G183" s="28">
        <v>1041591.05</v>
      </c>
      <c r="H183" s="28">
        <v>0</v>
      </c>
      <c r="I183" s="29">
        <v>14593570.789999999</v>
      </c>
      <c r="K183" s="42" t="s">
        <v>104</v>
      </c>
      <c r="L183" s="43" t="s">
        <v>346</v>
      </c>
      <c r="M183" s="44" t="s">
        <v>347</v>
      </c>
      <c r="N183" s="45">
        <v>0</v>
      </c>
      <c r="O183" s="45">
        <v>13551979.74</v>
      </c>
      <c r="P183" s="45">
        <v>0</v>
      </c>
      <c r="Q183" s="45">
        <v>1041591.05</v>
      </c>
      <c r="R183" s="45">
        <v>0</v>
      </c>
      <c r="S183" s="46">
        <v>14593570.789999999</v>
      </c>
      <c r="T183" s="47" t="str">
        <f>IF(K183=Balanza_de_Comprobación3[[#This Row],[Columna1]],"S","N")</f>
        <v>S</v>
      </c>
      <c r="U183" s="47" t="str">
        <f>IF(L183=Balanza_de_Comprobación3[[#This Row],[Columna2]],"S","N")</f>
        <v>S</v>
      </c>
      <c r="V183" s="47" t="str">
        <f>IF(M183=Balanza_de_Comprobación3[[#This Row],[Columna3]],"S","N")</f>
        <v>S</v>
      </c>
      <c r="W183" s="47" t="str">
        <f>IF(N183=Balanza_de_Comprobación3[[#This Row],[Columna4]],"S","N")</f>
        <v>S</v>
      </c>
      <c r="X183" s="47" t="str">
        <f>IF(O183=Balanza_de_Comprobación3[[#This Row],[Columna5]],"S","N")</f>
        <v>S</v>
      </c>
      <c r="Y183" s="47" t="str">
        <f>IF(P183=Balanza_de_Comprobación3[[#This Row],[Columna6]],"S","N")</f>
        <v>S</v>
      </c>
      <c r="Z183" s="47" t="str">
        <f>IF(Q183=Balanza_de_Comprobación3[[#This Row],[Columna7]],"S","N")</f>
        <v>S</v>
      </c>
      <c r="AA183" s="47" t="str">
        <f>IF(R183=Balanza_de_Comprobación3[[#This Row],[Columna8]],"S","N")</f>
        <v>S</v>
      </c>
      <c r="AB183" s="47" t="str">
        <f>IF(S183=Balanza_de_Comprobación3[[#This Row],[Columna9]],"S","N")</f>
        <v>S</v>
      </c>
    </row>
    <row r="184" spans="1:28" x14ac:dyDescent="0.25">
      <c r="A184" s="33" t="s">
        <v>104</v>
      </c>
      <c r="B184" s="53" t="s">
        <v>348</v>
      </c>
      <c r="C184" s="3" t="s">
        <v>349</v>
      </c>
      <c r="D184" s="28">
        <v>0</v>
      </c>
      <c r="E184" s="28">
        <v>8941555940.6299992</v>
      </c>
      <c r="F184" s="28">
        <v>0</v>
      </c>
      <c r="G184" s="28">
        <v>407094729.61000001</v>
      </c>
      <c r="H184" s="28">
        <v>0</v>
      </c>
      <c r="I184" s="29">
        <v>9348650670.2399998</v>
      </c>
      <c r="K184" s="42" t="s">
        <v>104</v>
      </c>
      <c r="L184" s="43" t="s">
        <v>348</v>
      </c>
      <c r="M184" s="44" t="s">
        <v>349</v>
      </c>
      <c r="N184" s="45">
        <v>0</v>
      </c>
      <c r="O184" s="45">
        <v>8941555940.6299992</v>
      </c>
      <c r="P184" s="45">
        <v>0</v>
      </c>
      <c r="Q184" s="45">
        <v>407094729.61000001</v>
      </c>
      <c r="R184" s="45">
        <v>0</v>
      </c>
      <c r="S184" s="46">
        <v>9348650670.2399998</v>
      </c>
      <c r="T184" s="47" t="str">
        <f>IF(K184=Balanza_de_Comprobación3[[#This Row],[Columna1]],"S","N")</f>
        <v>S</v>
      </c>
      <c r="U184" s="47" t="str">
        <f>IF(L184=Balanza_de_Comprobación3[[#This Row],[Columna2]],"S","N")</f>
        <v>S</v>
      </c>
      <c r="V184" s="47" t="str">
        <f>IF(M184=Balanza_de_Comprobación3[[#This Row],[Columna3]],"S","N")</f>
        <v>S</v>
      </c>
      <c r="W184" s="47" t="str">
        <f>IF(N184=Balanza_de_Comprobación3[[#This Row],[Columna4]],"S","N")</f>
        <v>S</v>
      </c>
      <c r="X184" s="47" t="str">
        <f>IF(O184=Balanza_de_Comprobación3[[#This Row],[Columna5]],"S","N")</f>
        <v>S</v>
      </c>
      <c r="Y184" s="47" t="str">
        <f>IF(P184=Balanza_de_Comprobación3[[#This Row],[Columna6]],"S","N")</f>
        <v>S</v>
      </c>
      <c r="Z184" s="47" t="str">
        <f>IF(Q184=Balanza_de_Comprobación3[[#This Row],[Columna7]],"S","N")</f>
        <v>S</v>
      </c>
      <c r="AA184" s="47" t="str">
        <f>IF(R184=Balanza_de_Comprobación3[[#This Row],[Columna8]],"S","N")</f>
        <v>S</v>
      </c>
      <c r="AB184" s="47" t="str">
        <f>IF(S184=Balanza_de_Comprobación3[[#This Row],[Columna9]],"S","N")</f>
        <v>S</v>
      </c>
    </row>
    <row r="185" spans="1:28" x14ac:dyDescent="0.25">
      <c r="A185" s="33" t="s">
        <v>104</v>
      </c>
      <c r="B185" s="53" t="s">
        <v>350</v>
      </c>
      <c r="C185" s="3" t="s">
        <v>351</v>
      </c>
      <c r="D185" s="28">
        <v>0</v>
      </c>
      <c r="E185" s="28">
        <v>89033988.790000007</v>
      </c>
      <c r="F185" s="28">
        <v>0</v>
      </c>
      <c r="G185" s="28">
        <v>10648489.130000001</v>
      </c>
      <c r="H185" s="28">
        <v>0</v>
      </c>
      <c r="I185" s="29">
        <v>99682477.920000002</v>
      </c>
      <c r="K185" s="42" t="s">
        <v>104</v>
      </c>
      <c r="L185" s="43" t="s">
        <v>350</v>
      </c>
      <c r="M185" s="44" t="s">
        <v>351</v>
      </c>
      <c r="N185" s="45">
        <v>0</v>
      </c>
      <c r="O185" s="45">
        <v>89033988.790000007</v>
      </c>
      <c r="P185" s="45">
        <v>0</v>
      </c>
      <c r="Q185" s="45">
        <v>10648489.130000001</v>
      </c>
      <c r="R185" s="45">
        <v>0</v>
      </c>
      <c r="S185" s="46">
        <v>99682477.920000002</v>
      </c>
      <c r="T185" s="47" t="str">
        <f>IF(K185=Balanza_de_Comprobación3[[#This Row],[Columna1]],"S","N")</f>
        <v>S</v>
      </c>
      <c r="U185" s="47" t="str">
        <f>IF(L185=Balanza_de_Comprobación3[[#This Row],[Columna2]],"S","N")</f>
        <v>S</v>
      </c>
      <c r="V185" s="47" t="str">
        <f>IF(M185=Balanza_de_Comprobación3[[#This Row],[Columna3]],"S","N")</f>
        <v>S</v>
      </c>
      <c r="W185" s="47" t="str">
        <f>IF(N185=Balanza_de_Comprobación3[[#This Row],[Columna4]],"S","N")</f>
        <v>S</v>
      </c>
      <c r="X185" s="47" t="str">
        <f>IF(O185=Balanza_de_Comprobación3[[#This Row],[Columna5]],"S","N")</f>
        <v>S</v>
      </c>
      <c r="Y185" s="47" t="str">
        <f>IF(P185=Balanza_de_Comprobación3[[#This Row],[Columna6]],"S","N")</f>
        <v>S</v>
      </c>
      <c r="Z185" s="47" t="str">
        <f>IF(Q185=Balanza_de_Comprobación3[[#This Row],[Columna7]],"S","N")</f>
        <v>S</v>
      </c>
      <c r="AA185" s="47" t="str">
        <f>IF(R185=Balanza_de_Comprobación3[[#This Row],[Columna8]],"S","N")</f>
        <v>S</v>
      </c>
      <c r="AB185" s="47" t="str">
        <f>IF(S185=Balanza_de_Comprobación3[[#This Row],[Columna9]],"S","N")</f>
        <v>S</v>
      </c>
    </row>
    <row r="186" spans="1:28" x14ac:dyDescent="0.25">
      <c r="A186" s="33" t="s">
        <v>104</v>
      </c>
      <c r="B186" s="53" t="s">
        <v>352</v>
      </c>
      <c r="C186" s="3" t="s">
        <v>353</v>
      </c>
      <c r="D186" s="28">
        <v>0</v>
      </c>
      <c r="E186" s="28">
        <v>89033988.790000007</v>
      </c>
      <c r="F186" s="28">
        <v>0</v>
      </c>
      <c r="G186" s="28">
        <v>10648489.130000001</v>
      </c>
      <c r="H186" s="28">
        <v>0</v>
      </c>
      <c r="I186" s="29">
        <v>99682477.920000002</v>
      </c>
      <c r="K186" s="42" t="s">
        <v>104</v>
      </c>
      <c r="L186" s="43" t="s">
        <v>352</v>
      </c>
      <c r="M186" s="44" t="s">
        <v>353</v>
      </c>
      <c r="N186" s="45">
        <v>0</v>
      </c>
      <c r="O186" s="45">
        <v>89033988.790000007</v>
      </c>
      <c r="P186" s="45">
        <v>0</v>
      </c>
      <c r="Q186" s="45">
        <v>10648489.130000001</v>
      </c>
      <c r="R186" s="45">
        <v>0</v>
      </c>
      <c r="S186" s="46">
        <v>99682477.920000002</v>
      </c>
      <c r="T186" s="47" t="str">
        <f>IF(K186=Balanza_de_Comprobación3[[#This Row],[Columna1]],"S","N")</f>
        <v>S</v>
      </c>
      <c r="U186" s="47" t="str">
        <f>IF(L186=Balanza_de_Comprobación3[[#This Row],[Columna2]],"S","N")</f>
        <v>S</v>
      </c>
      <c r="V186" s="47" t="str">
        <f>IF(M186=Balanza_de_Comprobación3[[#This Row],[Columna3]],"S","N")</f>
        <v>S</v>
      </c>
      <c r="W186" s="47" t="str">
        <f>IF(N186=Balanza_de_Comprobación3[[#This Row],[Columna4]],"S","N")</f>
        <v>S</v>
      </c>
      <c r="X186" s="47" t="str">
        <f>IF(O186=Balanza_de_Comprobación3[[#This Row],[Columna5]],"S","N")</f>
        <v>S</v>
      </c>
      <c r="Y186" s="47" t="str">
        <f>IF(P186=Balanza_de_Comprobación3[[#This Row],[Columna6]],"S","N")</f>
        <v>S</v>
      </c>
      <c r="Z186" s="47" t="str">
        <f>IF(Q186=Balanza_de_Comprobación3[[#This Row],[Columna7]],"S","N")</f>
        <v>S</v>
      </c>
      <c r="AA186" s="47" t="str">
        <f>IF(R186=Balanza_de_Comprobación3[[#This Row],[Columna8]],"S","N")</f>
        <v>S</v>
      </c>
      <c r="AB186" s="47" t="str">
        <f>IF(S186=Balanza_de_Comprobación3[[#This Row],[Columna9]],"S","N")</f>
        <v>S</v>
      </c>
    </row>
    <row r="187" spans="1:28" x14ac:dyDescent="0.25">
      <c r="A187" s="33" t="s">
        <v>104</v>
      </c>
      <c r="B187" s="53" t="s">
        <v>354</v>
      </c>
      <c r="C187" s="3" t="s">
        <v>355</v>
      </c>
      <c r="D187" s="28">
        <v>0</v>
      </c>
      <c r="E187" s="28">
        <v>89033988.790000007</v>
      </c>
      <c r="F187" s="28">
        <v>0</v>
      </c>
      <c r="G187" s="28">
        <v>10648489.130000001</v>
      </c>
      <c r="H187" s="28">
        <v>0</v>
      </c>
      <c r="I187" s="29">
        <v>99682477.920000002</v>
      </c>
      <c r="K187" s="42" t="s">
        <v>104</v>
      </c>
      <c r="L187" s="43" t="s">
        <v>354</v>
      </c>
      <c r="M187" s="44" t="s">
        <v>355</v>
      </c>
      <c r="N187" s="45">
        <v>0</v>
      </c>
      <c r="O187" s="45">
        <v>89033988.790000007</v>
      </c>
      <c r="P187" s="45">
        <v>0</v>
      </c>
      <c r="Q187" s="45">
        <v>10648489.130000001</v>
      </c>
      <c r="R187" s="45">
        <v>0</v>
      </c>
      <c r="S187" s="46">
        <v>99682477.920000002</v>
      </c>
      <c r="T187" s="47" t="str">
        <f>IF(K187=Balanza_de_Comprobación3[[#This Row],[Columna1]],"S","N")</f>
        <v>S</v>
      </c>
      <c r="U187" s="47" t="str">
        <f>IF(L187=Balanza_de_Comprobación3[[#This Row],[Columna2]],"S","N")</f>
        <v>S</v>
      </c>
      <c r="V187" s="47" t="str">
        <f>IF(M187=Balanza_de_Comprobación3[[#This Row],[Columna3]],"S","N")</f>
        <v>S</v>
      </c>
      <c r="W187" s="47" t="str">
        <f>IF(N187=Balanza_de_Comprobación3[[#This Row],[Columna4]],"S","N")</f>
        <v>S</v>
      </c>
      <c r="X187" s="47" t="str">
        <f>IF(O187=Balanza_de_Comprobación3[[#This Row],[Columna5]],"S","N")</f>
        <v>S</v>
      </c>
      <c r="Y187" s="47" t="str">
        <f>IF(P187=Balanza_de_Comprobación3[[#This Row],[Columna6]],"S","N")</f>
        <v>S</v>
      </c>
      <c r="Z187" s="47" t="str">
        <f>IF(Q187=Balanza_de_Comprobación3[[#This Row],[Columna7]],"S","N")</f>
        <v>S</v>
      </c>
      <c r="AA187" s="47" t="str">
        <f>IF(R187=Balanza_de_Comprobación3[[#This Row],[Columna8]],"S","N")</f>
        <v>S</v>
      </c>
      <c r="AB187" s="47" t="str">
        <f>IF(S187=Balanza_de_Comprobación3[[#This Row],[Columna9]],"S","N")</f>
        <v>S</v>
      </c>
    </row>
    <row r="188" spans="1:28" x14ac:dyDescent="0.25">
      <c r="A188" s="33" t="s">
        <v>104</v>
      </c>
      <c r="B188" s="53" t="s">
        <v>356</v>
      </c>
      <c r="C188" s="3" t="s">
        <v>357</v>
      </c>
      <c r="D188" s="28">
        <v>0</v>
      </c>
      <c r="E188" s="28">
        <v>8852521951.8400002</v>
      </c>
      <c r="F188" s="28">
        <v>0</v>
      </c>
      <c r="G188" s="28">
        <v>396446240.48000002</v>
      </c>
      <c r="H188" s="28">
        <v>0</v>
      </c>
      <c r="I188" s="29">
        <v>9248968192.3199997</v>
      </c>
      <c r="K188" s="42" t="s">
        <v>104</v>
      </c>
      <c r="L188" s="43" t="s">
        <v>356</v>
      </c>
      <c r="M188" s="44" t="s">
        <v>357</v>
      </c>
      <c r="N188" s="45">
        <v>0</v>
      </c>
      <c r="O188" s="45">
        <v>8852521951.8400002</v>
      </c>
      <c r="P188" s="45">
        <v>0</v>
      </c>
      <c r="Q188" s="45">
        <v>396446240.48000002</v>
      </c>
      <c r="R188" s="45">
        <v>0</v>
      </c>
      <c r="S188" s="46">
        <v>9248968192.3199997</v>
      </c>
      <c r="T188" s="47" t="str">
        <f>IF(K188=Balanza_de_Comprobación3[[#This Row],[Columna1]],"S","N")</f>
        <v>S</v>
      </c>
      <c r="U188" s="47" t="str">
        <f>IF(L188=Balanza_de_Comprobación3[[#This Row],[Columna2]],"S","N")</f>
        <v>S</v>
      </c>
      <c r="V188" s="47" t="str">
        <f>IF(M188=Balanza_de_Comprobación3[[#This Row],[Columna3]],"S","N")</f>
        <v>S</v>
      </c>
      <c r="W188" s="47" t="str">
        <f>IF(N188=Balanza_de_Comprobación3[[#This Row],[Columna4]],"S","N")</f>
        <v>S</v>
      </c>
      <c r="X188" s="47" t="str">
        <f>IF(O188=Balanza_de_Comprobación3[[#This Row],[Columna5]],"S","N")</f>
        <v>S</v>
      </c>
      <c r="Y188" s="47" t="str">
        <f>IF(P188=Balanza_de_Comprobación3[[#This Row],[Columna6]],"S","N")</f>
        <v>S</v>
      </c>
      <c r="Z188" s="47" t="str">
        <f>IF(Q188=Balanza_de_Comprobación3[[#This Row],[Columna7]],"S","N")</f>
        <v>S</v>
      </c>
      <c r="AA188" s="47" t="str">
        <f>IF(R188=Balanza_de_Comprobación3[[#This Row],[Columna8]],"S","N")</f>
        <v>S</v>
      </c>
      <c r="AB188" s="47" t="str">
        <f>IF(S188=Balanza_de_Comprobación3[[#This Row],[Columna9]],"S","N")</f>
        <v>S</v>
      </c>
    </row>
    <row r="189" spans="1:28" x14ac:dyDescent="0.25">
      <c r="A189" s="33" t="s">
        <v>104</v>
      </c>
      <c r="B189" s="53" t="s">
        <v>358</v>
      </c>
      <c r="C189" s="3" t="s">
        <v>359</v>
      </c>
      <c r="D189" s="28">
        <v>0</v>
      </c>
      <c r="E189" s="28">
        <v>2412152166.6799998</v>
      </c>
      <c r="F189" s="28">
        <v>0</v>
      </c>
      <c r="G189" s="28">
        <v>65888939.530000001</v>
      </c>
      <c r="H189" s="28">
        <v>0</v>
      </c>
      <c r="I189" s="29">
        <v>2478041106.21</v>
      </c>
      <c r="K189" s="42" t="s">
        <v>104</v>
      </c>
      <c r="L189" s="43" t="s">
        <v>358</v>
      </c>
      <c r="M189" s="44" t="s">
        <v>359</v>
      </c>
      <c r="N189" s="45">
        <v>0</v>
      </c>
      <c r="O189" s="45">
        <v>2412152166.6799998</v>
      </c>
      <c r="P189" s="45">
        <v>0</v>
      </c>
      <c r="Q189" s="45">
        <v>65888939.530000001</v>
      </c>
      <c r="R189" s="45">
        <v>0</v>
      </c>
      <c r="S189" s="46">
        <v>2478041106.21</v>
      </c>
      <c r="T189" s="47" t="str">
        <f>IF(K189=Balanza_de_Comprobación3[[#This Row],[Columna1]],"S","N")</f>
        <v>S</v>
      </c>
      <c r="U189" s="47" t="str">
        <f>IF(L189=Balanza_de_Comprobación3[[#This Row],[Columna2]],"S","N")</f>
        <v>S</v>
      </c>
      <c r="V189" s="47" t="str">
        <f>IF(M189=Balanza_de_Comprobación3[[#This Row],[Columna3]],"S","N")</f>
        <v>S</v>
      </c>
      <c r="W189" s="47" t="str">
        <f>IF(N189=Balanza_de_Comprobación3[[#This Row],[Columna4]],"S","N")</f>
        <v>S</v>
      </c>
      <c r="X189" s="47" t="str">
        <f>IF(O189=Balanza_de_Comprobación3[[#This Row],[Columna5]],"S","N")</f>
        <v>S</v>
      </c>
      <c r="Y189" s="47" t="str">
        <f>IF(P189=Balanza_de_Comprobación3[[#This Row],[Columna6]],"S","N")</f>
        <v>S</v>
      </c>
      <c r="Z189" s="47" t="str">
        <f>IF(Q189=Balanza_de_Comprobación3[[#This Row],[Columna7]],"S","N")</f>
        <v>S</v>
      </c>
      <c r="AA189" s="47" t="str">
        <f>IF(R189=Balanza_de_Comprobación3[[#This Row],[Columna8]],"S","N")</f>
        <v>S</v>
      </c>
      <c r="AB189" s="47" t="str">
        <f>IF(S189=Balanza_de_Comprobación3[[#This Row],[Columna9]],"S","N")</f>
        <v>S</v>
      </c>
    </row>
    <row r="190" spans="1:28" x14ac:dyDescent="0.25">
      <c r="A190" s="33" t="s">
        <v>104</v>
      </c>
      <c r="B190" s="53" t="s">
        <v>360</v>
      </c>
      <c r="C190" s="3" t="s">
        <v>361</v>
      </c>
      <c r="D190" s="28">
        <v>0</v>
      </c>
      <c r="E190" s="28">
        <v>2412152166.6799998</v>
      </c>
      <c r="F190" s="28">
        <v>0</v>
      </c>
      <c r="G190" s="28">
        <v>65888939.530000001</v>
      </c>
      <c r="H190" s="28">
        <v>0</v>
      </c>
      <c r="I190" s="29">
        <v>2478041106.21</v>
      </c>
      <c r="K190" s="42" t="s">
        <v>104</v>
      </c>
      <c r="L190" s="43" t="s">
        <v>360</v>
      </c>
      <c r="M190" s="44" t="s">
        <v>361</v>
      </c>
      <c r="N190" s="45">
        <v>0</v>
      </c>
      <c r="O190" s="45">
        <v>2412152166.6799998</v>
      </c>
      <c r="P190" s="45">
        <v>0</v>
      </c>
      <c r="Q190" s="45">
        <v>65888939.530000001</v>
      </c>
      <c r="R190" s="45">
        <v>0</v>
      </c>
      <c r="S190" s="46">
        <v>2478041106.21</v>
      </c>
      <c r="T190" s="47" t="str">
        <f>IF(K190=Balanza_de_Comprobación3[[#This Row],[Columna1]],"S","N")</f>
        <v>S</v>
      </c>
      <c r="U190" s="47" t="str">
        <f>IF(L190=Balanza_de_Comprobación3[[#This Row],[Columna2]],"S","N")</f>
        <v>S</v>
      </c>
      <c r="V190" s="47" t="str">
        <f>IF(M190=Balanza_de_Comprobación3[[#This Row],[Columna3]],"S","N")</f>
        <v>S</v>
      </c>
      <c r="W190" s="47" t="str">
        <f>IF(N190=Balanza_de_Comprobación3[[#This Row],[Columna4]],"S","N")</f>
        <v>S</v>
      </c>
      <c r="X190" s="47" t="str">
        <f>IF(O190=Balanza_de_Comprobación3[[#This Row],[Columna5]],"S","N")</f>
        <v>S</v>
      </c>
      <c r="Y190" s="47" t="str">
        <f>IF(P190=Balanza_de_Comprobación3[[#This Row],[Columna6]],"S","N")</f>
        <v>S</v>
      </c>
      <c r="Z190" s="47" t="str">
        <f>IF(Q190=Balanza_de_Comprobación3[[#This Row],[Columna7]],"S","N")</f>
        <v>S</v>
      </c>
      <c r="AA190" s="47" t="str">
        <f>IF(R190=Balanza_de_Comprobación3[[#This Row],[Columna8]],"S","N")</f>
        <v>S</v>
      </c>
      <c r="AB190" s="47" t="str">
        <f>IF(S190=Balanza_de_Comprobación3[[#This Row],[Columna9]],"S","N")</f>
        <v>S</v>
      </c>
    </row>
    <row r="191" spans="1:28" x14ac:dyDescent="0.25">
      <c r="A191" s="33" t="s">
        <v>104</v>
      </c>
      <c r="B191" s="53" t="s">
        <v>362</v>
      </c>
      <c r="C191" s="3" t="s">
        <v>363</v>
      </c>
      <c r="D191" s="28">
        <v>0</v>
      </c>
      <c r="E191" s="28">
        <v>6440369785.1599998</v>
      </c>
      <c r="F191" s="28">
        <v>0</v>
      </c>
      <c r="G191" s="28">
        <v>330557300.94999999</v>
      </c>
      <c r="H191" s="28">
        <v>0</v>
      </c>
      <c r="I191" s="29">
        <v>6770927086.1099997</v>
      </c>
      <c r="K191" s="42" t="s">
        <v>104</v>
      </c>
      <c r="L191" s="43" t="s">
        <v>362</v>
      </c>
      <c r="M191" s="44" t="s">
        <v>363</v>
      </c>
      <c r="N191" s="45">
        <v>0</v>
      </c>
      <c r="O191" s="45">
        <v>6440369785.1599998</v>
      </c>
      <c r="P191" s="45">
        <v>0</v>
      </c>
      <c r="Q191" s="45">
        <v>330557300.94999999</v>
      </c>
      <c r="R191" s="45">
        <v>0</v>
      </c>
      <c r="S191" s="46">
        <v>6770927086.1099997</v>
      </c>
      <c r="T191" s="47" t="str">
        <f>IF(K191=Balanza_de_Comprobación3[[#This Row],[Columna1]],"S","N")</f>
        <v>S</v>
      </c>
      <c r="U191" s="47" t="str">
        <f>IF(L191=Balanza_de_Comprobación3[[#This Row],[Columna2]],"S","N")</f>
        <v>S</v>
      </c>
      <c r="V191" s="47" t="str">
        <f>IF(M191=Balanza_de_Comprobación3[[#This Row],[Columna3]],"S","N")</f>
        <v>S</v>
      </c>
      <c r="W191" s="47" t="str">
        <f>IF(N191=Balanza_de_Comprobación3[[#This Row],[Columna4]],"S","N")</f>
        <v>S</v>
      </c>
      <c r="X191" s="47" t="str">
        <f>IF(O191=Balanza_de_Comprobación3[[#This Row],[Columna5]],"S","N")</f>
        <v>S</v>
      </c>
      <c r="Y191" s="47" t="str">
        <f>IF(P191=Balanza_de_Comprobación3[[#This Row],[Columna6]],"S","N")</f>
        <v>S</v>
      </c>
      <c r="Z191" s="47" t="str">
        <f>IF(Q191=Balanza_de_Comprobación3[[#This Row],[Columna7]],"S","N")</f>
        <v>S</v>
      </c>
      <c r="AA191" s="47" t="str">
        <f>IF(R191=Balanza_de_Comprobación3[[#This Row],[Columna8]],"S","N")</f>
        <v>S</v>
      </c>
      <c r="AB191" s="47" t="str">
        <f>IF(S191=Balanza_de_Comprobación3[[#This Row],[Columna9]],"S","N")</f>
        <v>S</v>
      </c>
    </row>
    <row r="192" spans="1:28" x14ac:dyDescent="0.25">
      <c r="A192" s="33" t="s">
        <v>104</v>
      </c>
      <c r="B192" s="53" t="s">
        <v>364</v>
      </c>
      <c r="C192" s="3" t="s">
        <v>365</v>
      </c>
      <c r="D192" s="28">
        <v>0</v>
      </c>
      <c r="E192" s="28">
        <v>6440369785.1599998</v>
      </c>
      <c r="F192" s="28">
        <v>0</v>
      </c>
      <c r="G192" s="28">
        <v>330557300.94999999</v>
      </c>
      <c r="H192" s="28">
        <v>0</v>
      </c>
      <c r="I192" s="29">
        <v>6770927086.1099997</v>
      </c>
      <c r="K192" s="42" t="s">
        <v>104</v>
      </c>
      <c r="L192" s="43" t="s">
        <v>364</v>
      </c>
      <c r="M192" s="44" t="s">
        <v>365</v>
      </c>
      <c r="N192" s="45">
        <v>0</v>
      </c>
      <c r="O192" s="45">
        <v>6440369785.1599998</v>
      </c>
      <c r="P192" s="45">
        <v>0</v>
      </c>
      <c r="Q192" s="45">
        <v>330557300.94999999</v>
      </c>
      <c r="R192" s="45">
        <v>0</v>
      </c>
      <c r="S192" s="46">
        <v>6770927086.1099997</v>
      </c>
      <c r="T192" s="47" t="str">
        <f>IF(K192=Balanza_de_Comprobación3[[#This Row],[Columna1]],"S","N")</f>
        <v>S</v>
      </c>
      <c r="U192" s="47" t="str">
        <f>IF(L192=Balanza_de_Comprobación3[[#This Row],[Columna2]],"S","N")</f>
        <v>S</v>
      </c>
      <c r="V192" s="47" t="str">
        <f>IF(M192=Balanza_de_Comprobación3[[#This Row],[Columna3]],"S","N")</f>
        <v>S</v>
      </c>
      <c r="W192" s="47" t="str">
        <f>IF(N192=Balanza_de_Comprobación3[[#This Row],[Columna4]],"S","N")</f>
        <v>S</v>
      </c>
      <c r="X192" s="47" t="str">
        <f>IF(O192=Balanza_de_Comprobación3[[#This Row],[Columna5]],"S","N")</f>
        <v>S</v>
      </c>
      <c r="Y192" s="47" t="str">
        <f>IF(P192=Balanza_de_Comprobación3[[#This Row],[Columna6]],"S","N")</f>
        <v>S</v>
      </c>
      <c r="Z192" s="47" t="str">
        <f>IF(Q192=Balanza_de_Comprobación3[[#This Row],[Columna7]],"S","N")</f>
        <v>S</v>
      </c>
      <c r="AA192" s="47" t="str">
        <f>IF(R192=Balanza_de_Comprobación3[[#This Row],[Columna8]],"S","N")</f>
        <v>S</v>
      </c>
      <c r="AB192" s="47" t="str">
        <f>IF(S192=Balanza_de_Comprobación3[[#This Row],[Columna9]],"S","N")</f>
        <v>S</v>
      </c>
    </row>
    <row r="193" spans="1:28" x14ac:dyDescent="0.25">
      <c r="A193" s="33" t="s">
        <v>104</v>
      </c>
      <c r="B193" s="53" t="s">
        <v>366</v>
      </c>
      <c r="C193" s="3" t="s">
        <v>367</v>
      </c>
      <c r="D193" s="28">
        <v>0</v>
      </c>
      <c r="E193" s="28">
        <v>3375248761.9400001</v>
      </c>
      <c r="F193" s="28">
        <v>0</v>
      </c>
      <c r="G193" s="28">
        <v>330960828.94999999</v>
      </c>
      <c r="H193" s="28">
        <v>0</v>
      </c>
      <c r="I193" s="29">
        <v>3706209590.8899999</v>
      </c>
      <c r="K193" s="42" t="s">
        <v>104</v>
      </c>
      <c r="L193" s="43" t="s">
        <v>366</v>
      </c>
      <c r="M193" s="44" t="s">
        <v>367</v>
      </c>
      <c r="N193" s="45">
        <v>0</v>
      </c>
      <c r="O193" s="45">
        <v>3375248761.9400001</v>
      </c>
      <c r="P193" s="45">
        <v>0</v>
      </c>
      <c r="Q193" s="45">
        <v>330960828.94999999</v>
      </c>
      <c r="R193" s="45">
        <v>0</v>
      </c>
      <c r="S193" s="46">
        <v>3706209590.8899999</v>
      </c>
      <c r="T193" s="47" t="str">
        <f>IF(K193=Balanza_de_Comprobación3[[#This Row],[Columna1]],"S","N")</f>
        <v>S</v>
      </c>
      <c r="U193" s="47" t="str">
        <f>IF(L193=Balanza_de_Comprobación3[[#This Row],[Columna2]],"S","N")</f>
        <v>S</v>
      </c>
      <c r="V193" s="47" t="str">
        <f>IF(M193=Balanza_de_Comprobación3[[#This Row],[Columna3]],"S","N")</f>
        <v>S</v>
      </c>
      <c r="W193" s="47" t="str">
        <f>IF(N193=Balanza_de_Comprobación3[[#This Row],[Columna4]],"S","N")</f>
        <v>S</v>
      </c>
      <c r="X193" s="47" t="str">
        <f>IF(O193=Balanza_de_Comprobación3[[#This Row],[Columna5]],"S","N")</f>
        <v>S</v>
      </c>
      <c r="Y193" s="47" t="str">
        <f>IF(P193=Balanza_de_Comprobación3[[#This Row],[Columna6]],"S","N")</f>
        <v>S</v>
      </c>
      <c r="Z193" s="47" t="str">
        <f>IF(Q193=Balanza_de_Comprobación3[[#This Row],[Columna7]],"S","N")</f>
        <v>S</v>
      </c>
      <c r="AA193" s="47" t="str">
        <f>IF(R193=Balanza_de_Comprobación3[[#This Row],[Columna8]],"S","N")</f>
        <v>S</v>
      </c>
      <c r="AB193" s="47" t="str">
        <f>IF(S193=Balanza_de_Comprobación3[[#This Row],[Columna9]],"S","N")</f>
        <v>S</v>
      </c>
    </row>
    <row r="194" spans="1:28" x14ac:dyDescent="0.25">
      <c r="A194" s="33" t="s">
        <v>104</v>
      </c>
      <c r="B194" s="53" t="s">
        <v>368</v>
      </c>
      <c r="C194" s="3" t="s">
        <v>369</v>
      </c>
      <c r="D194" s="28">
        <v>0</v>
      </c>
      <c r="E194" s="28">
        <v>3065121023.2199998</v>
      </c>
      <c r="F194" s="28">
        <v>0</v>
      </c>
      <c r="G194" s="28">
        <v>-403528</v>
      </c>
      <c r="H194" s="28">
        <v>0</v>
      </c>
      <c r="I194" s="29">
        <v>3064717495.2199998</v>
      </c>
      <c r="K194" s="42" t="s">
        <v>104</v>
      </c>
      <c r="L194" s="43" t="s">
        <v>368</v>
      </c>
      <c r="M194" s="44" t="s">
        <v>369</v>
      </c>
      <c r="N194" s="45">
        <v>0</v>
      </c>
      <c r="O194" s="45">
        <v>3065121023.2199998</v>
      </c>
      <c r="P194" s="45">
        <v>0</v>
      </c>
      <c r="Q194" s="45">
        <v>-403528</v>
      </c>
      <c r="R194" s="45">
        <v>0</v>
      </c>
      <c r="S194" s="46">
        <v>3064717495.2199998</v>
      </c>
      <c r="T194" s="47" t="str">
        <f>IF(K194=Balanza_de_Comprobación3[[#This Row],[Columna1]],"S","N")</f>
        <v>S</v>
      </c>
      <c r="U194" s="47" t="str">
        <f>IF(L194=Balanza_de_Comprobación3[[#This Row],[Columna2]],"S","N")</f>
        <v>S</v>
      </c>
      <c r="V194" s="47" t="str">
        <f>IF(M194=Balanza_de_Comprobación3[[#This Row],[Columna3]],"S","N")</f>
        <v>S</v>
      </c>
      <c r="W194" s="47" t="str">
        <f>IF(N194=Balanza_de_Comprobación3[[#This Row],[Columna4]],"S","N")</f>
        <v>S</v>
      </c>
      <c r="X194" s="47" t="str">
        <f>IF(O194=Balanza_de_Comprobación3[[#This Row],[Columna5]],"S","N")</f>
        <v>S</v>
      </c>
      <c r="Y194" s="47" t="str">
        <f>IF(P194=Balanza_de_Comprobación3[[#This Row],[Columna6]],"S","N")</f>
        <v>S</v>
      </c>
      <c r="Z194" s="47" t="str">
        <f>IF(Q194=Balanza_de_Comprobación3[[#This Row],[Columna7]],"S","N")</f>
        <v>S</v>
      </c>
      <c r="AA194" s="47" t="str">
        <f>IF(R194=Balanza_de_Comprobación3[[#This Row],[Columna8]],"S","N")</f>
        <v>S</v>
      </c>
      <c r="AB194" s="47" t="str">
        <f>IF(S194=Balanza_de_Comprobación3[[#This Row],[Columna9]],"S","N")</f>
        <v>S</v>
      </c>
    </row>
    <row r="195" spans="1:28" x14ac:dyDescent="0.25">
      <c r="A195" s="33" t="s">
        <v>104</v>
      </c>
      <c r="B195" s="53" t="s">
        <v>370</v>
      </c>
      <c r="C195" s="3" t="s">
        <v>371</v>
      </c>
      <c r="D195" s="28">
        <v>0</v>
      </c>
      <c r="E195" s="28">
        <v>1452493</v>
      </c>
      <c r="F195" s="28">
        <v>0</v>
      </c>
      <c r="G195" s="28">
        <v>230766</v>
      </c>
      <c r="H195" s="28">
        <v>0</v>
      </c>
      <c r="I195" s="29">
        <v>1683259</v>
      </c>
      <c r="K195" s="42" t="s">
        <v>104</v>
      </c>
      <c r="L195" s="43" t="s">
        <v>370</v>
      </c>
      <c r="M195" s="44" t="s">
        <v>371</v>
      </c>
      <c r="N195" s="45">
        <v>0</v>
      </c>
      <c r="O195" s="45">
        <v>1452493</v>
      </c>
      <c r="P195" s="45">
        <v>0</v>
      </c>
      <c r="Q195" s="45">
        <v>230766</v>
      </c>
      <c r="R195" s="45">
        <v>0</v>
      </c>
      <c r="S195" s="46">
        <v>1683259</v>
      </c>
      <c r="T195" s="47" t="str">
        <f>IF(K195=Balanza_de_Comprobación3[[#This Row],[Columna1]],"S","N")</f>
        <v>S</v>
      </c>
      <c r="U195" s="47" t="str">
        <f>IF(L195=Balanza_de_Comprobación3[[#This Row],[Columna2]],"S","N")</f>
        <v>S</v>
      </c>
      <c r="V195" s="47" t="str">
        <f>IF(M195=Balanza_de_Comprobación3[[#This Row],[Columna3]],"S","N")</f>
        <v>S</v>
      </c>
      <c r="W195" s="47" t="str">
        <f>IF(N195=Balanza_de_Comprobación3[[#This Row],[Columna4]],"S","N")</f>
        <v>S</v>
      </c>
      <c r="X195" s="47" t="str">
        <f>IF(O195=Balanza_de_Comprobación3[[#This Row],[Columna5]],"S","N")</f>
        <v>S</v>
      </c>
      <c r="Y195" s="47" t="str">
        <f>IF(P195=Balanza_de_Comprobación3[[#This Row],[Columna6]],"S","N")</f>
        <v>S</v>
      </c>
      <c r="Z195" s="47" t="str">
        <f>IF(Q195=Balanza_de_Comprobación3[[#This Row],[Columna7]],"S","N")</f>
        <v>S</v>
      </c>
      <c r="AA195" s="47" t="str">
        <f>IF(R195=Balanza_de_Comprobación3[[#This Row],[Columna8]],"S","N")</f>
        <v>S</v>
      </c>
      <c r="AB195" s="47" t="str">
        <f>IF(S195=Balanza_de_Comprobación3[[#This Row],[Columna9]],"S","N")</f>
        <v>S</v>
      </c>
    </row>
    <row r="196" spans="1:28" x14ac:dyDescent="0.25">
      <c r="A196" s="33" t="s">
        <v>104</v>
      </c>
      <c r="B196" s="53" t="s">
        <v>372</v>
      </c>
      <c r="C196" s="3" t="s">
        <v>373</v>
      </c>
      <c r="D196" s="28">
        <v>0</v>
      </c>
      <c r="E196" s="28">
        <v>1452493</v>
      </c>
      <c r="F196" s="28">
        <v>0</v>
      </c>
      <c r="G196" s="28">
        <v>230766</v>
      </c>
      <c r="H196" s="28">
        <v>0</v>
      </c>
      <c r="I196" s="29">
        <v>1683259</v>
      </c>
      <c r="K196" s="42" t="s">
        <v>104</v>
      </c>
      <c r="L196" s="43" t="s">
        <v>372</v>
      </c>
      <c r="M196" s="44" t="s">
        <v>373</v>
      </c>
      <c r="N196" s="45">
        <v>0</v>
      </c>
      <c r="O196" s="45">
        <v>1452493</v>
      </c>
      <c r="P196" s="45">
        <v>0</v>
      </c>
      <c r="Q196" s="45">
        <v>230766</v>
      </c>
      <c r="R196" s="45">
        <v>0</v>
      </c>
      <c r="S196" s="46">
        <v>1683259</v>
      </c>
      <c r="T196" s="47" t="str">
        <f>IF(K196=Balanza_de_Comprobación3[[#This Row],[Columna1]],"S","N")</f>
        <v>S</v>
      </c>
      <c r="U196" s="47" t="str">
        <f>IF(L196=Balanza_de_Comprobación3[[#This Row],[Columna2]],"S","N")</f>
        <v>S</v>
      </c>
      <c r="V196" s="47" t="str">
        <f>IF(M196=Balanza_de_Comprobación3[[#This Row],[Columna3]],"S","N")</f>
        <v>S</v>
      </c>
      <c r="W196" s="47" t="str">
        <f>IF(N196=Balanza_de_Comprobación3[[#This Row],[Columna4]],"S","N")</f>
        <v>S</v>
      </c>
      <c r="X196" s="47" t="str">
        <f>IF(O196=Balanza_de_Comprobación3[[#This Row],[Columna5]],"S","N")</f>
        <v>S</v>
      </c>
      <c r="Y196" s="47" t="str">
        <f>IF(P196=Balanza_de_Comprobación3[[#This Row],[Columna6]],"S","N")</f>
        <v>S</v>
      </c>
      <c r="Z196" s="47" t="str">
        <f>IF(Q196=Balanza_de_Comprobación3[[#This Row],[Columna7]],"S","N")</f>
        <v>S</v>
      </c>
      <c r="AA196" s="47" t="str">
        <f>IF(R196=Balanza_de_Comprobación3[[#This Row],[Columna8]],"S","N")</f>
        <v>S</v>
      </c>
      <c r="AB196" s="47" t="str">
        <f>IF(S196=Balanza_de_Comprobación3[[#This Row],[Columna9]],"S","N")</f>
        <v>S</v>
      </c>
    </row>
    <row r="197" spans="1:28" x14ac:dyDescent="0.25">
      <c r="A197" s="33" t="s">
        <v>104</v>
      </c>
      <c r="B197" s="53" t="s">
        <v>374</v>
      </c>
      <c r="C197" s="3" t="s">
        <v>373</v>
      </c>
      <c r="D197" s="28">
        <v>0</v>
      </c>
      <c r="E197" s="28">
        <v>1452493</v>
      </c>
      <c r="F197" s="28">
        <v>0</v>
      </c>
      <c r="G197" s="28">
        <v>230766</v>
      </c>
      <c r="H197" s="28">
        <v>0</v>
      </c>
      <c r="I197" s="29">
        <v>1683259</v>
      </c>
      <c r="K197" s="42" t="s">
        <v>104</v>
      </c>
      <c r="L197" s="43" t="s">
        <v>374</v>
      </c>
      <c r="M197" s="44" t="s">
        <v>373</v>
      </c>
      <c r="N197" s="45">
        <v>0</v>
      </c>
      <c r="O197" s="45">
        <v>1452493</v>
      </c>
      <c r="P197" s="45">
        <v>0</v>
      </c>
      <c r="Q197" s="45">
        <v>230766</v>
      </c>
      <c r="R197" s="45">
        <v>0</v>
      </c>
      <c r="S197" s="46">
        <v>1683259</v>
      </c>
      <c r="T197" s="47" t="str">
        <f>IF(K197=Balanza_de_Comprobación3[[#This Row],[Columna1]],"S","N")</f>
        <v>S</v>
      </c>
      <c r="U197" s="47" t="str">
        <f>IF(L197=Balanza_de_Comprobación3[[#This Row],[Columna2]],"S","N")</f>
        <v>S</v>
      </c>
      <c r="V197" s="47" t="str">
        <f>IF(M197=Balanza_de_Comprobación3[[#This Row],[Columna3]],"S","N")</f>
        <v>S</v>
      </c>
      <c r="W197" s="47" t="str">
        <f>IF(N197=Balanza_de_Comprobación3[[#This Row],[Columna4]],"S","N")</f>
        <v>S</v>
      </c>
      <c r="X197" s="47" t="str">
        <f>IF(O197=Balanza_de_Comprobación3[[#This Row],[Columna5]],"S","N")</f>
        <v>S</v>
      </c>
      <c r="Y197" s="47" t="str">
        <f>IF(P197=Balanza_de_Comprobación3[[#This Row],[Columna6]],"S","N")</f>
        <v>S</v>
      </c>
      <c r="Z197" s="47" t="str">
        <f>IF(Q197=Balanza_de_Comprobación3[[#This Row],[Columna7]],"S","N")</f>
        <v>S</v>
      </c>
      <c r="AA197" s="47" t="str">
        <f>IF(R197=Balanza_de_Comprobación3[[#This Row],[Columna8]],"S","N")</f>
        <v>S</v>
      </c>
      <c r="AB197" s="47" t="str">
        <f>IF(S197=Balanza_de_Comprobación3[[#This Row],[Columna9]],"S","N")</f>
        <v>S</v>
      </c>
    </row>
    <row r="198" spans="1:28" x14ac:dyDescent="0.25">
      <c r="A198" s="33" t="s">
        <v>104</v>
      </c>
      <c r="B198" s="53" t="s">
        <v>375</v>
      </c>
      <c r="C198" s="3" t="s">
        <v>373</v>
      </c>
      <c r="D198" s="28">
        <v>0</v>
      </c>
      <c r="E198" s="28">
        <v>1452493</v>
      </c>
      <c r="F198" s="28">
        <v>0</v>
      </c>
      <c r="G198" s="28">
        <v>230766</v>
      </c>
      <c r="H198" s="28">
        <v>0</v>
      </c>
      <c r="I198" s="29">
        <v>1683259</v>
      </c>
      <c r="K198" s="42" t="s">
        <v>104</v>
      </c>
      <c r="L198" s="43" t="s">
        <v>375</v>
      </c>
      <c r="M198" s="44" t="s">
        <v>373</v>
      </c>
      <c r="N198" s="45">
        <v>0</v>
      </c>
      <c r="O198" s="45">
        <v>1452493</v>
      </c>
      <c r="P198" s="45">
        <v>0</v>
      </c>
      <c r="Q198" s="45">
        <v>230766</v>
      </c>
      <c r="R198" s="45">
        <v>0</v>
      </c>
      <c r="S198" s="46">
        <v>1683259</v>
      </c>
      <c r="T198" s="47" t="str">
        <f>IF(K198=Balanza_de_Comprobación3[[#This Row],[Columna1]],"S","N")</f>
        <v>S</v>
      </c>
      <c r="U198" s="47" t="str">
        <f>IF(L198=Balanza_de_Comprobación3[[#This Row],[Columna2]],"S","N")</f>
        <v>S</v>
      </c>
      <c r="V198" s="47" t="str">
        <f>IF(M198=Balanza_de_Comprobación3[[#This Row],[Columna3]],"S","N")</f>
        <v>S</v>
      </c>
      <c r="W198" s="47" t="str">
        <f>IF(N198=Balanza_de_Comprobación3[[#This Row],[Columna4]],"S","N")</f>
        <v>S</v>
      </c>
      <c r="X198" s="47" t="str">
        <f>IF(O198=Balanza_de_Comprobación3[[#This Row],[Columna5]],"S","N")</f>
        <v>S</v>
      </c>
      <c r="Y198" s="47" t="str">
        <f>IF(P198=Balanza_de_Comprobación3[[#This Row],[Columna6]],"S","N")</f>
        <v>S</v>
      </c>
      <c r="Z198" s="47" t="str">
        <f>IF(Q198=Balanza_de_Comprobación3[[#This Row],[Columna7]],"S","N")</f>
        <v>S</v>
      </c>
      <c r="AA198" s="47" t="str">
        <f>IF(R198=Balanza_de_Comprobación3[[#This Row],[Columna8]],"S","N")</f>
        <v>S</v>
      </c>
      <c r="AB198" s="47" t="str">
        <f>IF(S198=Balanza_de_Comprobación3[[#This Row],[Columna9]],"S","N")</f>
        <v>S</v>
      </c>
    </row>
    <row r="199" spans="1:28" x14ac:dyDescent="0.25">
      <c r="A199" s="33" t="s">
        <v>5</v>
      </c>
      <c r="B199" s="53" t="s">
        <v>376</v>
      </c>
      <c r="C199" s="3" t="s">
        <v>377</v>
      </c>
      <c r="D199" s="28">
        <v>6316402937.5</v>
      </c>
      <c r="E199" s="28">
        <v>0</v>
      </c>
      <c r="F199" s="28">
        <v>580916258.88999999</v>
      </c>
      <c r="G199" s="28">
        <v>40223999.299999997</v>
      </c>
      <c r="H199" s="28">
        <v>6857095197.0900002</v>
      </c>
      <c r="I199" s="29">
        <v>0</v>
      </c>
      <c r="K199" s="42" t="s">
        <v>5</v>
      </c>
      <c r="L199" s="43" t="s">
        <v>376</v>
      </c>
      <c r="M199" s="44" t="s">
        <v>377</v>
      </c>
      <c r="N199" s="45">
        <v>6316402937.5</v>
      </c>
      <c r="O199" s="45">
        <v>0</v>
      </c>
      <c r="P199" s="45">
        <v>580916258.88999999</v>
      </c>
      <c r="Q199" s="45">
        <v>40223999.299999997</v>
      </c>
      <c r="R199" s="45">
        <v>6857095197.0900002</v>
      </c>
      <c r="S199" s="46">
        <v>0</v>
      </c>
      <c r="T199" s="47" t="str">
        <f>IF(K199=Balanza_de_Comprobación3[[#This Row],[Columna1]],"S","N")</f>
        <v>S</v>
      </c>
      <c r="U199" s="47" t="str">
        <f>IF(L199=Balanza_de_Comprobación3[[#This Row],[Columna2]],"S","N")</f>
        <v>S</v>
      </c>
      <c r="V199" s="47" t="str">
        <f>IF(M199=Balanza_de_Comprobación3[[#This Row],[Columna3]],"S","N")</f>
        <v>S</v>
      </c>
      <c r="W199" s="47" t="str">
        <f>IF(N199=Balanza_de_Comprobación3[[#This Row],[Columna4]],"S","N")</f>
        <v>S</v>
      </c>
      <c r="X199" s="47" t="str">
        <f>IF(O199=Balanza_de_Comprobación3[[#This Row],[Columna5]],"S","N")</f>
        <v>S</v>
      </c>
      <c r="Y199" s="47" t="str">
        <f>IF(P199=Balanza_de_Comprobación3[[#This Row],[Columna6]],"S","N")</f>
        <v>S</v>
      </c>
      <c r="Z199" s="47" t="str">
        <f>IF(Q199=Balanza_de_Comprobación3[[#This Row],[Columna7]],"S","N")</f>
        <v>S</v>
      </c>
      <c r="AA199" s="47" t="str">
        <f>IF(R199=Balanza_de_Comprobación3[[#This Row],[Columna8]],"S","N")</f>
        <v>S</v>
      </c>
      <c r="AB199" s="47" t="str">
        <f>IF(S199=Balanza_de_Comprobación3[[#This Row],[Columna9]],"S","N")</f>
        <v>S</v>
      </c>
    </row>
    <row r="200" spans="1:28" x14ac:dyDescent="0.25">
      <c r="A200" s="33" t="s">
        <v>5</v>
      </c>
      <c r="B200" s="53" t="s">
        <v>378</v>
      </c>
      <c r="C200" s="3" t="s">
        <v>379</v>
      </c>
      <c r="D200" s="28">
        <v>6245548040.2299995</v>
      </c>
      <c r="E200" s="28">
        <v>0</v>
      </c>
      <c r="F200" s="28">
        <v>576809890.26999998</v>
      </c>
      <c r="G200" s="28">
        <v>0</v>
      </c>
      <c r="H200" s="28">
        <v>6822357930.5</v>
      </c>
      <c r="I200" s="29">
        <v>0</v>
      </c>
      <c r="K200" s="42" t="s">
        <v>5</v>
      </c>
      <c r="L200" s="43" t="s">
        <v>378</v>
      </c>
      <c r="M200" s="44" t="s">
        <v>379</v>
      </c>
      <c r="N200" s="45">
        <v>6245548040.2299995</v>
      </c>
      <c r="O200" s="45">
        <v>0</v>
      </c>
      <c r="P200" s="45">
        <v>576809890.26999998</v>
      </c>
      <c r="Q200" s="45">
        <v>0</v>
      </c>
      <c r="R200" s="45">
        <v>6822357930.5</v>
      </c>
      <c r="S200" s="46">
        <v>0</v>
      </c>
      <c r="T200" s="47" t="str">
        <f>IF(K200=Balanza_de_Comprobación3[[#This Row],[Columna1]],"S","N")</f>
        <v>S</v>
      </c>
      <c r="U200" s="47" t="str">
        <f>IF(L200=Balanza_de_Comprobación3[[#This Row],[Columna2]],"S","N")</f>
        <v>S</v>
      </c>
      <c r="V200" s="47" t="str">
        <f>IF(M200=Balanza_de_Comprobación3[[#This Row],[Columna3]],"S","N")</f>
        <v>S</v>
      </c>
      <c r="W200" s="47" t="str">
        <f>IF(N200=Balanza_de_Comprobación3[[#This Row],[Columna4]],"S","N")</f>
        <v>S</v>
      </c>
      <c r="X200" s="47" t="str">
        <f>IF(O200=Balanza_de_Comprobación3[[#This Row],[Columna5]],"S","N")</f>
        <v>S</v>
      </c>
      <c r="Y200" s="47" t="str">
        <f>IF(P200=Balanza_de_Comprobación3[[#This Row],[Columna6]],"S","N")</f>
        <v>S</v>
      </c>
      <c r="Z200" s="47" t="str">
        <f>IF(Q200=Balanza_de_Comprobación3[[#This Row],[Columna7]],"S","N")</f>
        <v>S</v>
      </c>
      <c r="AA200" s="47" t="str">
        <f>IF(R200=Balanza_de_Comprobación3[[#This Row],[Columna8]],"S","N")</f>
        <v>S</v>
      </c>
      <c r="AB200" s="47" t="str">
        <f>IF(S200=Balanza_de_Comprobación3[[#This Row],[Columna9]],"S","N")</f>
        <v>S</v>
      </c>
    </row>
    <row r="201" spans="1:28" x14ac:dyDescent="0.25">
      <c r="A201" s="33" t="s">
        <v>5</v>
      </c>
      <c r="B201" s="53" t="s">
        <v>380</v>
      </c>
      <c r="C201" s="3" t="s">
        <v>381</v>
      </c>
      <c r="D201" s="28">
        <v>4600858576.25</v>
      </c>
      <c r="E201" s="28">
        <v>0</v>
      </c>
      <c r="F201" s="28">
        <v>446610875.47000003</v>
      </c>
      <c r="G201" s="28">
        <v>0</v>
      </c>
      <c r="H201" s="28">
        <v>5047469451.7200003</v>
      </c>
      <c r="I201" s="29">
        <v>0</v>
      </c>
      <c r="K201" s="42" t="s">
        <v>5</v>
      </c>
      <c r="L201" s="43" t="s">
        <v>380</v>
      </c>
      <c r="M201" s="44" t="s">
        <v>381</v>
      </c>
      <c r="N201" s="45">
        <v>4600858576.25</v>
      </c>
      <c r="O201" s="45">
        <v>0</v>
      </c>
      <c r="P201" s="45">
        <v>446610875.47000003</v>
      </c>
      <c r="Q201" s="45">
        <v>0</v>
      </c>
      <c r="R201" s="45">
        <v>5047469451.7200003</v>
      </c>
      <c r="S201" s="46">
        <v>0</v>
      </c>
      <c r="T201" s="47" t="str">
        <f>IF(K201=Balanza_de_Comprobación3[[#This Row],[Columna1]],"S","N")</f>
        <v>S</v>
      </c>
      <c r="U201" s="47" t="str">
        <f>IF(L201=Balanza_de_Comprobación3[[#This Row],[Columna2]],"S","N")</f>
        <v>S</v>
      </c>
      <c r="V201" s="47" t="str">
        <f>IF(M201=Balanza_de_Comprobación3[[#This Row],[Columna3]],"S","N")</f>
        <v>S</v>
      </c>
      <c r="W201" s="47" t="str">
        <f>IF(N201=Balanza_de_Comprobación3[[#This Row],[Columna4]],"S","N")</f>
        <v>S</v>
      </c>
      <c r="X201" s="47" t="str">
        <f>IF(O201=Balanza_de_Comprobación3[[#This Row],[Columna5]],"S","N")</f>
        <v>S</v>
      </c>
      <c r="Y201" s="47" t="str">
        <f>IF(P201=Balanza_de_Comprobación3[[#This Row],[Columna6]],"S","N")</f>
        <v>S</v>
      </c>
      <c r="Z201" s="47" t="str">
        <f>IF(Q201=Balanza_de_Comprobación3[[#This Row],[Columna7]],"S","N")</f>
        <v>S</v>
      </c>
      <c r="AA201" s="47" t="str">
        <f>IF(R201=Balanza_de_Comprobación3[[#This Row],[Columna8]],"S","N")</f>
        <v>S</v>
      </c>
      <c r="AB201" s="47" t="str">
        <f>IF(S201=Balanza_de_Comprobación3[[#This Row],[Columna9]],"S","N")</f>
        <v>S</v>
      </c>
    </row>
    <row r="202" spans="1:28" x14ac:dyDescent="0.25">
      <c r="A202" s="33" t="s">
        <v>5</v>
      </c>
      <c r="B202" s="53" t="s">
        <v>382</v>
      </c>
      <c r="C202" s="3" t="s">
        <v>383</v>
      </c>
      <c r="D202" s="28">
        <v>514994496.74000001</v>
      </c>
      <c r="E202" s="28">
        <v>0</v>
      </c>
      <c r="F202" s="28">
        <v>28358700.719999999</v>
      </c>
      <c r="G202" s="28">
        <v>0</v>
      </c>
      <c r="H202" s="28">
        <v>543353197.46000004</v>
      </c>
      <c r="I202" s="29">
        <v>0</v>
      </c>
      <c r="K202" s="42" t="s">
        <v>5</v>
      </c>
      <c r="L202" s="43" t="s">
        <v>382</v>
      </c>
      <c r="M202" s="44" t="s">
        <v>383</v>
      </c>
      <c r="N202" s="45">
        <v>514994496.74000001</v>
      </c>
      <c r="O202" s="45">
        <v>0</v>
      </c>
      <c r="P202" s="45">
        <v>28358700.719999999</v>
      </c>
      <c r="Q202" s="45">
        <v>0</v>
      </c>
      <c r="R202" s="45">
        <v>543353197.46000004</v>
      </c>
      <c r="S202" s="46">
        <v>0</v>
      </c>
      <c r="T202" s="47" t="str">
        <f>IF(K202=Balanza_de_Comprobación3[[#This Row],[Columna1]],"S","N")</f>
        <v>S</v>
      </c>
      <c r="U202" s="47" t="str">
        <f>IF(L202=Balanza_de_Comprobación3[[#This Row],[Columna2]],"S","N")</f>
        <v>S</v>
      </c>
      <c r="V202" s="47" t="str">
        <f>IF(M202=Balanza_de_Comprobación3[[#This Row],[Columna3]],"S","N")</f>
        <v>S</v>
      </c>
      <c r="W202" s="47" t="str">
        <f>IF(N202=Balanza_de_Comprobación3[[#This Row],[Columna4]],"S","N")</f>
        <v>S</v>
      </c>
      <c r="X202" s="47" t="str">
        <f>IF(O202=Balanza_de_Comprobación3[[#This Row],[Columna5]],"S","N")</f>
        <v>S</v>
      </c>
      <c r="Y202" s="47" t="str">
        <f>IF(P202=Balanza_de_Comprobación3[[#This Row],[Columna6]],"S","N")</f>
        <v>S</v>
      </c>
      <c r="Z202" s="47" t="str">
        <f>IF(Q202=Balanza_de_Comprobación3[[#This Row],[Columna7]],"S","N")</f>
        <v>S</v>
      </c>
      <c r="AA202" s="47" t="str">
        <f>IF(R202=Balanza_de_Comprobación3[[#This Row],[Columna8]],"S","N")</f>
        <v>S</v>
      </c>
      <c r="AB202" s="47" t="str">
        <f>IF(S202=Balanza_de_Comprobación3[[#This Row],[Columna9]],"S","N")</f>
        <v>S</v>
      </c>
    </row>
    <row r="203" spans="1:28" x14ac:dyDescent="0.25">
      <c r="A203" s="33" t="s">
        <v>5</v>
      </c>
      <c r="B203" s="53" t="s">
        <v>384</v>
      </c>
      <c r="C203" s="3" t="s">
        <v>385</v>
      </c>
      <c r="D203" s="28">
        <v>1245038547.6099999</v>
      </c>
      <c r="E203" s="28">
        <v>0</v>
      </c>
      <c r="F203" s="28">
        <v>128623316.92</v>
      </c>
      <c r="G203" s="28">
        <v>0</v>
      </c>
      <c r="H203" s="28">
        <v>1373661864.53</v>
      </c>
      <c r="I203" s="29">
        <v>0</v>
      </c>
      <c r="K203" s="42" t="s">
        <v>5</v>
      </c>
      <c r="L203" s="43" t="s">
        <v>384</v>
      </c>
      <c r="M203" s="44" t="s">
        <v>385</v>
      </c>
      <c r="N203" s="45">
        <v>1245038547.6099999</v>
      </c>
      <c r="O203" s="45">
        <v>0</v>
      </c>
      <c r="P203" s="45">
        <v>128623316.92</v>
      </c>
      <c r="Q203" s="45">
        <v>0</v>
      </c>
      <c r="R203" s="45">
        <v>1373661864.53</v>
      </c>
      <c r="S203" s="46">
        <v>0</v>
      </c>
      <c r="T203" s="47" t="str">
        <f>IF(K203=Balanza_de_Comprobación3[[#This Row],[Columna1]],"S","N")</f>
        <v>S</v>
      </c>
      <c r="U203" s="47" t="str">
        <f>IF(L203=Balanza_de_Comprobación3[[#This Row],[Columna2]],"S","N")</f>
        <v>S</v>
      </c>
      <c r="V203" s="47" t="str">
        <f>IF(M203=Balanza_de_Comprobación3[[#This Row],[Columna3]],"S","N")</f>
        <v>S</v>
      </c>
      <c r="W203" s="47" t="str">
        <f>IF(N203=Balanza_de_Comprobación3[[#This Row],[Columna4]],"S","N")</f>
        <v>S</v>
      </c>
      <c r="X203" s="47" t="str">
        <f>IF(O203=Balanza_de_Comprobación3[[#This Row],[Columna5]],"S","N")</f>
        <v>S</v>
      </c>
      <c r="Y203" s="47" t="str">
        <f>IF(P203=Balanza_de_Comprobación3[[#This Row],[Columna6]],"S","N")</f>
        <v>S</v>
      </c>
      <c r="Z203" s="47" t="str">
        <f>IF(Q203=Balanza_de_Comprobación3[[#This Row],[Columna7]],"S","N")</f>
        <v>S</v>
      </c>
      <c r="AA203" s="47" t="str">
        <f>IF(R203=Balanza_de_Comprobación3[[#This Row],[Columna8]],"S","N")</f>
        <v>S</v>
      </c>
      <c r="AB203" s="47" t="str">
        <f>IF(S203=Balanza_de_Comprobación3[[#This Row],[Columna9]],"S","N")</f>
        <v>S</v>
      </c>
    </row>
    <row r="204" spans="1:28" x14ac:dyDescent="0.25">
      <c r="A204" s="33" t="s">
        <v>5</v>
      </c>
      <c r="B204" s="53" t="s">
        <v>386</v>
      </c>
      <c r="C204" s="3" t="s">
        <v>387</v>
      </c>
      <c r="D204" s="28">
        <v>891828651.88999999</v>
      </c>
      <c r="E204" s="28">
        <v>0</v>
      </c>
      <c r="F204" s="28">
        <v>68284272.670000002</v>
      </c>
      <c r="G204" s="28">
        <v>0</v>
      </c>
      <c r="H204" s="28">
        <v>960112924.55999994</v>
      </c>
      <c r="I204" s="29">
        <v>0</v>
      </c>
      <c r="K204" s="42" t="s">
        <v>5</v>
      </c>
      <c r="L204" s="43" t="s">
        <v>386</v>
      </c>
      <c r="M204" s="44" t="s">
        <v>387</v>
      </c>
      <c r="N204" s="45">
        <v>891828651.88999999</v>
      </c>
      <c r="O204" s="45">
        <v>0</v>
      </c>
      <c r="P204" s="45">
        <v>68284272.670000002</v>
      </c>
      <c r="Q204" s="45">
        <v>0</v>
      </c>
      <c r="R204" s="45">
        <v>960112924.55999994</v>
      </c>
      <c r="S204" s="46">
        <v>0</v>
      </c>
      <c r="T204" s="47" t="str">
        <f>IF(K204=Balanza_de_Comprobación3[[#This Row],[Columna1]],"S","N")</f>
        <v>S</v>
      </c>
      <c r="U204" s="47" t="str">
        <f>IF(L204=Balanza_de_Comprobación3[[#This Row],[Columna2]],"S","N")</f>
        <v>S</v>
      </c>
      <c r="V204" s="47" t="str">
        <f>IF(M204=Balanza_de_Comprobación3[[#This Row],[Columna3]],"S","N")</f>
        <v>S</v>
      </c>
      <c r="W204" s="47" t="str">
        <f>IF(N204=Balanza_de_Comprobación3[[#This Row],[Columna4]],"S","N")</f>
        <v>S</v>
      </c>
      <c r="X204" s="47" t="str">
        <f>IF(O204=Balanza_de_Comprobación3[[#This Row],[Columna5]],"S","N")</f>
        <v>S</v>
      </c>
      <c r="Y204" s="47" t="str">
        <f>IF(P204=Balanza_de_Comprobación3[[#This Row],[Columna6]],"S","N")</f>
        <v>S</v>
      </c>
      <c r="Z204" s="47" t="str">
        <f>IF(Q204=Balanza_de_Comprobación3[[#This Row],[Columna7]],"S","N")</f>
        <v>S</v>
      </c>
      <c r="AA204" s="47" t="str">
        <f>IF(R204=Balanza_de_Comprobación3[[#This Row],[Columna8]],"S","N")</f>
        <v>S</v>
      </c>
      <c r="AB204" s="47" t="str">
        <f>IF(S204=Balanza_de_Comprobación3[[#This Row],[Columna9]],"S","N")</f>
        <v>S</v>
      </c>
    </row>
    <row r="205" spans="1:28" x14ac:dyDescent="0.25">
      <c r="A205" s="33" t="s">
        <v>5</v>
      </c>
      <c r="B205" s="53" t="s">
        <v>388</v>
      </c>
      <c r="C205" s="3" t="s">
        <v>389</v>
      </c>
      <c r="D205" s="28">
        <v>449687626.41000003</v>
      </c>
      <c r="E205" s="28">
        <v>0</v>
      </c>
      <c r="F205" s="28">
        <v>15278294.119999999</v>
      </c>
      <c r="G205" s="28">
        <v>0</v>
      </c>
      <c r="H205" s="28">
        <v>464965920.52999997</v>
      </c>
      <c r="I205" s="29">
        <v>0</v>
      </c>
      <c r="K205" s="42" t="s">
        <v>5</v>
      </c>
      <c r="L205" s="43" t="s">
        <v>388</v>
      </c>
      <c r="M205" s="44" t="s">
        <v>389</v>
      </c>
      <c r="N205" s="45">
        <v>449687626.41000003</v>
      </c>
      <c r="O205" s="45">
        <v>0</v>
      </c>
      <c r="P205" s="45">
        <v>15278294.119999999</v>
      </c>
      <c r="Q205" s="45">
        <v>0</v>
      </c>
      <c r="R205" s="45">
        <v>464965920.52999997</v>
      </c>
      <c r="S205" s="46">
        <v>0</v>
      </c>
      <c r="T205" s="47" t="str">
        <f>IF(K205=Balanza_de_Comprobación3[[#This Row],[Columna1]],"S","N")</f>
        <v>S</v>
      </c>
      <c r="U205" s="47" t="str">
        <f>IF(L205=Balanza_de_Comprobación3[[#This Row],[Columna2]],"S","N")</f>
        <v>S</v>
      </c>
      <c r="V205" s="47" t="str">
        <f>IF(M205=Balanza_de_Comprobación3[[#This Row],[Columna3]],"S","N")</f>
        <v>S</v>
      </c>
      <c r="W205" s="47" t="str">
        <f>IF(N205=Balanza_de_Comprobación3[[#This Row],[Columna4]],"S","N")</f>
        <v>S</v>
      </c>
      <c r="X205" s="47" t="str">
        <f>IF(O205=Balanza_de_Comprobación3[[#This Row],[Columna5]],"S","N")</f>
        <v>S</v>
      </c>
      <c r="Y205" s="47" t="str">
        <f>IF(P205=Balanza_de_Comprobación3[[#This Row],[Columna6]],"S","N")</f>
        <v>S</v>
      </c>
      <c r="Z205" s="47" t="str">
        <f>IF(Q205=Balanza_de_Comprobación3[[#This Row],[Columna7]],"S","N")</f>
        <v>S</v>
      </c>
      <c r="AA205" s="47" t="str">
        <f>IF(R205=Balanza_de_Comprobación3[[#This Row],[Columna8]],"S","N")</f>
        <v>S</v>
      </c>
      <c r="AB205" s="47" t="str">
        <f>IF(S205=Balanza_de_Comprobación3[[#This Row],[Columna9]],"S","N")</f>
        <v>S</v>
      </c>
    </row>
    <row r="206" spans="1:28" x14ac:dyDescent="0.25">
      <c r="A206" s="33" t="s">
        <v>5</v>
      </c>
      <c r="B206" s="53" t="s">
        <v>390</v>
      </c>
      <c r="C206" s="3" t="s">
        <v>391</v>
      </c>
      <c r="D206" s="28">
        <v>1463260979.96</v>
      </c>
      <c r="E206" s="28">
        <v>0</v>
      </c>
      <c r="F206" s="28">
        <v>117628300.11</v>
      </c>
      <c r="G206" s="28">
        <v>0</v>
      </c>
      <c r="H206" s="28">
        <v>1580889280.0699999</v>
      </c>
      <c r="I206" s="29">
        <v>0</v>
      </c>
      <c r="K206" s="42" t="s">
        <v>5</v>
      </c>
      <c r="L206" s="43" t="s">
        <v>390</v>
      </c>
      <c r="M206" s="44" t="s">
        <v>391</v>
      </c>
      <c r="N206" s="45">
        <v>1463260979.96</v>
      </c>
      <c r="O206" s="45">
        <v>0</v>
      </c>
      <c r="P206" s="45">
        <v>117628300.11</v>
      </c>
      <c r="Q206" s="45">
        <v>0</v>
      </c>
      <c r="R206" s="45">
        <v>1580889280.0699999</v>
      </c>
      <c r="S206" s="46">
        <v>0</v>
      </c>
      <c r="T206" s="47" t="str">
        <f>IF(K206=Balanza_de_Comprobación3[[#This Row],[Columna1]],"S","N")</f>
        <v>S</v>
      </c>
      <c r="U206" s="47" t="str">
        <f>IF(L206=Balanza_de_Comprobación3[[#This Row],[Columna2]],"S","N")</f>
        <v>S</v>
      </c>
      <c r="V206" s="47" t="str">
        <f>IF(M206=Balanza_de_Comprobación3[[#This Row],[Columna3]],"S","N")</f>
        <v>S</v>
      </c>
      <c r="W206" s="47" t="str">
        <f>IF(N206=Balanza_de_Comprobación3[[#This Row],[Columna4]],"S","N")</f>
        <v>S</v>
      </c>
      <c r="X206" s="47" t="str">
        <f>IF(O206=Balanza_de_Comprobación3[[#This Row],[Columna5]],"S","N")</f>
        <v>S</v>
      </c>
      <c r="Y206" s="47" t="str">
        <f>IF(P206=Balanza_de_Comprobación3[[#This Row],[Columna6]],"S","N")</f>
        <v>S</v>
      </c>
      <c r="Z206" s="47" t="str">
        <f>IF(Q206=Balanza_de_Comprobación3[[#This Row],[Columna7]],"S","N")</f>
        <v>S</v>
      </c>
      <c r="AA206" s="47" t="str">
        <f>IF(R206=Balanza_de_Comprobación3[[#This Row],[Columna8]],"S","N")</f>
        <v>S</v>
      </c>
      <c r="AB206" s="47" t="str">
        <f>IF(S206=Balanza_de_Comprobación3[[#This Row],[Columna9]],"S","N")</f>
        <v>S</v>
      </c>
    </row>
    <row r="207" spans="1:28" x14ac:dyDescent="0.25">
      <c r="A207" s="33" t="s">
        <v>5</v>
      </c>
      <c r="B207" s="53" t="s">
        <v>392</v>
      </c>
      <c r="C207" s="3" t="s">
        <v>393</v>
      </c>
      <c r="D207" s="28">
        <v>36048273.640000001</v>
      </c>
      <c r="E207" s="28">
        <v>0</v>
      </c>
      <c r="F207" s="28">
        <v>88437990.930000007</v>
      </c>
      <c r="G207" s="28">
        <v>0</v>
      </c>
      <c r="H207" s="28">
        <v>124486264.56999999</v>
      </c>
      <c r="I207" s="29">
        <v>0</v>
      </c>
      <c r="K207" s="42" t="s">
        <v>5</v>
      </c>
      <c r="L207" s="43" t="s">
        <v>392</v>
      </c>
      <c r="M207" s="44" t="s">
        <v>393</v>
      </c>
      <c r="N207" s="45">
        <v>36048273.640000001</v>
      </c>
      <c r="O207" s="45">
        <v>0</v>
      </c>
      <c r="P207" s="45">
        <v>88437990.930000007</v>
      </c>
      <c r="Q207" s="45">
        <v>0</v>
      </c>
      <c r="R207" s="45">
        <v>124486264.56999999</v>
      </c>
      <c r="S207" s="46">
        <v>0</v>
      </c>
      <c r="T207" s="47" t="str">
        <f>IF(K207=Balanza_de_Comprobación3[[#This Row],[Columna1]],"S","N")</f>
        <v>S</v>
      </c>
      <c r="U207" s="47" t="str">
        <f>IF(L207=Balanza_de_Comprobación3[[#This Row],[Columna2]],"S","N")</f>
        <v>S</v>
      </c>
      <c r="V207" s="47" t="str">
        <f>IF(M207=Balanza_de_Comprobación3[[#This Row],[Columna3]],"S","N")</f>
        <v>S</v>
      </c>
      <c r="W207" s="47" t="str">
        <f>IF(N207=Balanza_de_Comprobación3[[#This Row],[Columna4]],"S","N")</f>
        <v>S</v>
      </c>
      <c r="X207" s="47" t="str">
        <f>IF(O207=Balanza_de_Comprobación3[[#This Row],[Columna5]],"S","N")</f>
        <v>S</v>
      </c>
      <c r="Y207" s="47" t="str">
        <f>IF(P207=Balanza_de_Comprobación3[[#This Row],[Columna6]],"S","N")</f>
        <v>S</v>
      </c>
      <c r="Z207" s="47" t="str">
        <f>IF(Q207=Balanza_de_Comprobación3[[#This Row],[Columna7]],"S","N")</f>
        <v>S</v>
      </c>
      <c r="AA207" s="47" t="str">
        <f>IF(R207=Balanza_de_Comprobación3[[#This Row],[Columna8]],"S","N")</f>
        <v>S</v>
      </c>
      <c r="AB207" s="47" t="str">
        <f>IF(S207=Balanza_de_Comprobación3[[#This Row],[Columna9]],"S","N")</f>
        <v>S</v>
      </c>
    </row>
    <row r="208" spans="1:28" x14ac:dyDescent="0.25">
      <c r="A208" s="33" t="s">
        <v>5</v>
      </c>
      <c r="B208" s="53" t="s">
        <v>394</v>
      </c>
      <c r="C208" s="3" t="s">
        <v>395</v>
      </c>
      <c r="D208" s="28">
        <v>229418112.80000001</v>
      </c>
      <c r="E208" s="28">
        <v>0</v>
      </c>
      <c r="F208" s="28">
        <v>16092703.279999999</v>
      </c>
      <c r="G208" s="28">
        <v>0</v>
      </c>
      <c r="H208" s="28">
        <v>245510816.08000001</v>
      </c>
      <c r="I208" s="29">
        <v>0</v>
      </c>
      <c r="K208" s="42" t="s">
        <v>5</v>
      </c>
      <c r="L208" s="43" t="s">
        <v>394</v>
      </c>
      <c r="M208" s="44" t="s">
        <v>395</v>
      </c>
      <c r="N208" s="45">
        <v>229418112.80000001</v>
      </c>
      <c r="O208" s="45">
        <v>0</v>
      </c>
      <c r="P208" s="45">
        <v>16092703.279999999</v>
      </c>
      <c r="Q208" s="45">
        <v>0</v>
      </c>
      <c r="R208" s="45">
        <v>245510816.08000001</v>
      </c>
      <c r="S208" s="46">
        <v>0</v>
      </c>
      <c r="T208" s="47" t="str">
        <f>IF(K208=Balanza_de_Comprobación3[[#This Row],[Columna1]],"S","N")</f>
        <v>S</v>
      </c>
      <c r="U208" s="47" t="str">
        <f>IF(L208=Balanza_de_Comprobación3[[#This Row],[Columna2]],"S","N")</f>
        <v>S</v>
      </c>
      <c r="V208" s="47" t="str">
        <f>IF(M208=Balanza_de_Comprobación3[[#This Row],[Columna3]],"S","N")</f>
        <v>S</v>
      </c>
      <c r="W208" s="47" t="str">
        <f>IF(N208=Balanza_de_Comprobación3[[#This Row],[Columna4]],"S","N")</f>
        <v>S</v>
      </c>
      <c r="X208" s="47" t="str">
        <f>IF(O208=Balanza_de_Comprobación3[[#This Row],[Columna5]],"S","N")</f>
        <v>S</v>
      </c>
      <c r="Y208" s="47" t="str">
        <f>IF(P208=Balanza_de_Comprobación3[[#This Row],[Columna6]],"S","N")</f>
        <v>S</v>
      </c>
      <c r="Z208" s="47" t="str">
        <f>IF(Q208=Balanza_de_Comprobación3[[#This Row],[Columna7]],"S","N")</f>
        <v>S</v>
      </c>
      <c r="AA208" s="47" t="str">
        <f>IF(R208=Balanza_de_Comprobación3[[#This Row],[Columna8]],"S","N")</f>
        <v>S</v>
      </c>
      <c r="AB208" s="47" t="str">
        <f>IF(S208=Balanza_de_Comprobación3[[#This Row],[Columna9]],"S","N")</f>
        <v>S</v>
      </c>
    </row>
    <row r="209" spans="1:28" x14ac:dyDescent="0.25">
      <c r="A209" s="33" t="s">
        <v>5</v>
      </c>
      <c r="B209" s="53" t="s">
        <v>396</v>
      </c>
      <c r="C209" s="3" t="s">
        <v>397</v>
      </c>
      <c r="D209" s="28">
        <v>40357084.710000001</v>
      </c>
      <c r="E209" s="28">
        <v>0</v>
      </c>
      <c r="F209" s="28">
        <v>2408872.7200000002</v>
      </c>
      <c r="G209" s="28">
        <v>0</v>
      </c>
      <c r="H209" s="28">
        <v>42765957.43</v>
      </c>
      <c r="I209" s="29">
        <v>0</v>
      </c>
      <c r="K209" s="42" t="s">
        <v>5</v>
      </c>
      <c r="L209" s="43" t="s">
        <v>396</v>
      </c>
      <c r="M209" s="44" t="s">
        <v>397</v>
      </c>
      <c r="N209" s="45">
        <v>40357084.710000001</v>
      </c>
      <c r="O209" s="45">
        <v>0</v>
      </c>
      <c r="P209" s="45">
        <v>2408872.7200000002</v>
      </c>
      <c r="Q209" s="45">
        <v>0</v>
      </c>
      <c r="R209" s="45">
        <v>42765957.43</v>
      </c>
      <c r="S209" s="46">
        <v>0</v>
      </c>
      <c r="T209" s="47" t="str">
        <f>IF(K209=Balanza_de_Comprobación3[[#This Row],[Columna1]],"S","N")</f>
        <v>S</v>
      </c>
      <c r="U209" s="47" t="str">
        <f>IF(L209=Balanza_de_Comprobación3[[#This Row],[Columna2]],"S","N")</f>
        <v>S</v>
      </c>
      <c r="V209" s="47" t="str">
        <f>IF(M209=Balanza_de_Comprobación3[[#This Row],[Columna3]],"S","N")</f>
        <v>S</v>
      </c>
      <c r="W209" s="47" t="str">
        <f>IF(N209=Balanza_de_Comprobación3[[#This Row],[Columna4]],"S","N")</f>
        <v>S</v>
      </c>
      <c r="X209" s="47" t="str">
        <f>IF(O209=Balanza_de_Comprobación3[[#This Row],[Columna5]],"S","N")</f>
        <v>S</v>
      </c>
      <c r="Y209" s="47" t="str">
        <f>IF(P209=Balanza_de_Comprobación3[[#This Row],[Columna6]],"S","N")</f>
        <v>S</v>
      </c>
      <c r="Z209" s="47" t="str">
        <f>IF(Q209=Balanza_de_Comprobación3[[#This Row],[Columna7]],"S","N")</f>
        <v>S</v>
      </c>
      <c r="AA209" s="47" t="str">
        <f>IF(R209=Balanza_de_Comprobación3[[#This Row],[Columna8]],"S","N")</f>
        <v>S</v>
      </c>
      <c r="AB209" s="47" t="str">
        <f>IF(S209=Balanza_de_Comprobación3[[#This Row],[Columna9]],"S","N")</f>
        <v>S</v>
      </c>
    </row>
    <row r="210" spans="1:28" x14ac:dyDescent="0.25">
      <c r="A210" s="33" t="s">
        <v>5</v>
      </c>
      <c r="B210" s="53" t="s">
        <v>398</v>
      </c>
      <c r="C210" s="3" t="s">
        <v>399</v>
      </c>
      <c r="D210" s="28">
        <v>5620004.1799999997</v>
      </c>
      <c r="E210" s="28">
        <v>0</v>
      </c>
      <c r="F210" s="28">
        <v>542244.53</v>
      </c>
      <c r="G210" s="28">
        <v>0</v>
      </c>
      <c r="H210" s="28">
        <v>6162248.71</v>
      </c>
      <c r="I210" s="29">
        <v>0</v>
      </c>
      <c r="K210" s="42" t="s">
        <v>5</v>
      </c>
      <c r="L210" s="43" t="s">
        <v>398</v>
      </c>
      <c r="M210" s="44" t="s">
        <v>399</v>
      </c>
      <c r="N210" s="45">
        <v>5620004.1799999997</v>
      </c>
      <c r="O210" s="45">
        <v>0</v>
      </c>
      <c r="P210" s="45">
        <v>542244.53</v>
      </c>
      <c r="Q210" s="45">
        <v>0</v>
      </c>
      <c r="R210" s="45">
        <v>6162248.71</v>
      </c>
      <c r="S210" s="46">
        <v>0</v>
      </c>
      <c r="T210" s="47" t="str">
        <f>IF(K210=Balanza_de_Comprobación3[[#This Row],[Columna1]],"S","N")</f>
        <v>S</v>
      </c>
      <c r="U210" s="47" t="str">
        <f>IF(L210=Balanza_de_Comprobación3[[#This Row],[Columna2]],"S","N")</f>
        <v>S</v>
      </c>
      <c r="V210" s="47" t="str">
        <f>IF(M210=Balanza_de_Comprobación3[[#This Row],[Columna3]],"S","N")</f>
        <v>S</v>
      </c>
      <c r="W210" s="47" t="str">
        <f>IF(N210=Balanza_de_Comprobación3[[#This Row],[Columna4]],"S","N")</f>
        <v>S</v>
      </c>
      <c r="X210" s="47" t="str">
        <f>IF(O210=Balanza_de_Comprobación3[[#This Row],[Columna5]],"S","N")</f>
        <v>S</v>
      </c>
      <c r="Y210" s="47" t="str">
        <f>IF(P210=Balanza_de_Comprobación3[[#This Row],[Columna6]],"S","N")</f>
        <v>S</v>
      </c>
      <c r="Z210" s="47" t="str">
        <f>IF(Q210=Balanza_de_Comprobación3[[#This Row],[Columna7]],"S","N")</f>
        <v>S</v>
      </c>
      <c r="AA210" s="47" t="str">
        <f>IF(R210=Balanza_de_Comprobación3[[#This Row],[Columna8]],"S","N")</f>
        <v>S</v>
      </c>
      <c r="AB210" s="47" t="str">
        <f>IF(S210=Balanza_de_Comprobación3[[#This Row],[Columna9]],"S","N")</f>
        <v>S</v>
      </c>
    </row>
    <row r="211" spans="1:28" x14ac:dyDescent="0.25">
      <c r="A211" s="33" t="s">
        <v>5</v>
      </c>
      <c r="B211" s="53" t="s">
        <v>400</v>
      </c>
      <c r="C211" s="3" t="s">
        <v>401</v>
      </c>
      <c r="D211" s="28">
        <v>4813653.29</v>
      </c>
      <c r="E211" s="28">
        <v>0</v>
      </c>
      <c r="F211" s="28">
        <v>350072.27</v>
      </c>
      <c r="G211" s="28">
        <v>0</v>
      </c>
      <c r="H211" s="28">
        <v>5163725.5599999996</v>
      </c>
      <c r="I211" s="29">
        <v>0</v>
      </c>
      <c r="K211" s="42" t="s">
        <v>5</v>
      </c>
      <c r="L211" s="43" t="s">
        <v>400</v>
      </c>
      <c r="M211" s="44" t="s">
        <v>401</v>
      </c>
      <c r="N211" s="45">
        <v>4813653.29</v>
      </c>
      <c r="O211" s="45">
        <v>0</v>
      </c>
      <c r="P211" s="45">
        <v>350072.27</v>
      </c>
      <c r="Q211" s="45">
        <v>0</v>
      </c>
      <c r="R211" s="45">
        <v>5163725.5599999996</v>
      </c>
      <c r="S211" s="46">
        <v>0</v>
      </c>
      <c r="T211" s="47" t="str">
        <f>IF(K211=Balanza_de_Comprobación3[[#This Row],[Columna1]],"S","N")</f>
        <v>S</v>
      </c>
      <c r="U211" s="47" t="str">
        <f>IF(L211=Balanza_de_Comprobación3[[#This Row],[Columna2]],"S","N")</f>
        <v>S</v>
      </c>
      <c r="V211" s="47" t="str">
        <f>IF(M211=Balanza_de_Comprobación3[[#This Row],[Columna3]],"S","N")</f>
        <v>S</v>
      </c>
      <c r="W211" s="47" t="str">
        <f>IF(N211=Balanza_de_Comprobación3[[#This Row],[Columna4]],"S","N")</f>
        <v>S</v>
      </c>
      <c r="X211" s="47" t="str">
        <f>IF(O211=Balanza_de_Comprobación3[[#This Row],[Columna5]],"S","N")</f>
        <v>S</v>
      </c>
      <c r="Y211" s="47" t="str">
        <f>IF(P211=Balanza_de_Comprobación3[[#This Row],[Columna6]],"S","N")</f>
        <v>S</v>
      </c>
      <c r="Z211" s="47" t="str">
        <f>IF(Q211=Balanza_de_Comprobación3[[#This Row],[Columna7]],"S","N")</f>
        <v>S</v>
      </c>
      <c r="AA211" s="47" t="str">
        <f>IF(R211=Balanza_de_Comprobación3[[#This Row],[Columna8]],"S","N")</f>
        <v>S</v>
      </c>
      <c r="AB211" s="47" t="str">
        <f>IF(S211=Balanza_de_Comprobación3[[#This Row],[Columna9]],"S","N")</f>
        <v>S</v>
      </c>
    </row>
    <row r="212" spans="1:28" x14ac:dyDescent="0.25">
      <c r="A212" s="33" t="s">
        <v>5</v>
      </c>
      <c r="B212" s="53" t="s">
        <v>402</v>
      </c>
      <c r="C212" s="3" t="s">
        <v>403</v>
      </c>
      <c r="D212" s="28">
        <v>108033449.48999999</v>
      </c>
      <c r="E212" s="28">
        <v>0</v>
      </c>
      <c r="F212" s="28">
        <v>8147037.9699999997</v>
      </c>
      <c r="G212" s="28">
        <v>0</v>
      </c>
      <c r="H212" s="28">
        <v>116180487.45999999</v>
      </c>
      <c r="I212" s="29">
        <v>0</v>
      </c>
      <c r="K212" s="42" t="s">
        <v>5</v>
      </c>
      <c r="L212" s="43" t="s">
        <v>402</v>
      </c>
      <c r="M212" s="44" t="s">
        <v>403</v>
      </c>
      <c r="N212" s="45">
        <v>108033449.48999999</v>
      </c>
      <c r="O212" s="45">
        <v>0</v>
      </c>
      <c r="P212" s="45">
        <v>8147037.9699999997</v>
      </c>
      <c r="Q212" s="45">
        <v>0</v>
      </c>
      <c r="R212" s="45">
        <v>116180487.45999999</v>
      </c>
      <c r="S212" s="46">
        <v>0</v>
      </c>
      <c r="T212" s="47" t="str">
        <f>IF(K212=Balanza_de_Comprobación3[[#This Row],[Columna1]],"S","N")</f>
        <v>S</v>
      </c>
      <c r="U212" s="47" t="str">
        <f>IF(L212=Balanza_de_Comprobación3[[#This Row],[Columna2]],"S","N")</f>
        <v>S</v>
      </c>
      <c r="V212" s="47" t="str">
        <f>IF(M212=Balanza_de_Comprobación3[[#This Row],[Columna3]],"S","N")</f>
        <v>S</v>
      </c>
      <c r="W212" s="47" t="str">
        <f>IF(N212=Balanza_de_Comprobación3[[#This Row],[Columna4]],"S","N")</f>
        <v>S</v>
      </c>
      <c r="X212" s="47" t="str">
        <f>IF(O212=Balanza_de_Comprobación3[[#This Row],[Columna5]],"S","N")</f>
        <v>S</v>
      </c>
      <c r="Y212" s="47" t="str">
        <f>IF(P212=Balanza_de_Comprobación3[[#This Row],[Columna6]],"S","N")</f>
        <v>S</v>
      </c>
      <c r="Z212" s="47" t="str">
        <f>IF(Q212=Balanza_de_Comprobación3[[#This Row],[Columna7]],"S","N")</f>
        <v>S</v>
      </c>
      <c r="AA212" s="47" t="str">
        <f>IF(R212=Balanza_de_Comprobación3[[#This Row],[Columna8]],"S","N")</f>
        <v>S</v>
      </c>
      <c r="AB212" s="47" t="str">
        <f>IF(S212=Balanza_de_Comprobación3[[#This Row],[Columna9]],"S","N")</f>
        <v>S</v>
      </c>
    </row>
    <row r="213" spans="1:28" x14ac:dyDescent="0.25">
      <c r="A213" s="33" t="s">
        <v>5</v>
      </c>
      <c r="B213" s="53" t="s">
        <v>404</v>
      </c>
      <c r="C213" s="3" t="s">
        <v>405</v>
      </c>
      <c r="D213" s="28">
        <v>57224584.420000002</v>
      </c>
      <c r="E213" s="28">
        <v>0</v>
      </c>
      <c r="F213" s="28">
        <v>4269530.03</v>
      </c>
      <c r="G213" s="28">
        <v>0</v>
      </c>
      <c r="H213" s="28">
        <v>61494114.450000003</v>
      </c>
      <c r="I213" s="29">
        <v>0</v>
      </c>
      <c r="K213" s="42" t="s">
        <v>5</v>
      </c>
      <c r="L213" s="43" t="s">
        <v>404</v>
      </c>
      <c r="M213" s="44" t="s">
        <v>405</v>
      </c>
      <c r="N213" s="45">
        <v>57224584.420000002</v>
      </c>
      <c r="O213" s="45">
        <v>0</v>
      </c>
      <c r="P213" s="45">
        <v>4269530.03</v>
      </c>
      <c r="Q213" s="45">
        <v>0</v>
      </c>
      <c r="R213" s="45">
        <v>61494114.450000003</v>
      </c>
      <c r="S213" s="46">
        <v>0</v>
      </c>
      <c r="T213" s="47" t="str">
        <f>IF(K213=Balanza_de_Comprobación3[[#This Row],[Columna1]],"S","N")</f>
        <v>S</v>
      </c>
      <c r="U213" s="47" t="str">
        <f>IF(L213=Balanza_de_Comprobación3[[#This Row],[Columna2]],"S","N")</f>
        <v>S</v>
      </c>
      <c r="V213" s="47" t="str">
        <f>IF(M213=Balanza_de_Comprobación3[[#This Row],[Columna3]],"S","N")</f>
        <v>S</v>
      </c>
      <c r="W213" s="47" t="str">
        <f>IF(N213=Balanza_de_Comprobación3[[#This Row],[Columna4]],"S","N")</f>
        <v>S</v>
      </c>
      <c r="X213" s="47" t="str">
        <f>IF(O213=Balanza_de_Comprobación3[[#This Row],[Columna5]],"S","N")</f>
        <v>S</v>
      </c>
      <c r="Y213" s="47" t="str">
        <f>IF(P213=Balanza_de_Comprobación3[[#This Row],[Columna6]],"S","N")</f>
        <v>S</v>
      </c>
      <c r="Z213" s="47" t="str">
        <f>IF(Q213=Balanza_de_Comprobación3[[#This Row],[Columna7]],"S","N")</f>
        <v>S</v>
      </c>
      <c r="AA213" s="47" t="str">
        <f>IF(R213=Balanza_de_Comprobación3[[#This Row],[Columna8]],"S","N")</f>
        <v>S</v>
      </c>
      <c r="AB213" s="47" t="str">
        <f>IF(S213=Balanza_de_Comprobación3[[#This Row],[Columna9]],"S","N")</f>
        <v>S</v>
      </c>
    </row>
    <row r="214" spans="1:28" x14ac:dyDescent="0.25">
      <c r="A214" s="33" t="s">
        <v>5</v>
      </c>
      <c r="B214" s="53" t="s">
        <v>406</v>
      </c>
      <c r="C214" s="3" t="s">
        <v>407</v>
      </c>
      <c r="D214" s="28">
        <v>2438804.7400000002</v>
      </c>
      <c r="E214" s="28">
        <v>0</v>
      </c>
      <c r="F214" s="28">
        <v>10753</v>
      </c>
      <c r="G214" s="28">
        <v>0</v>
      </c>
      <c r="H214" s="28">
        <v>2449557.7400000002</v>
      </c>
      <c r="I214" s="29">
        <v>0</v>
      </c>
      <c r="K214" s="42" t="s">
        <v>5</v>
      </c>
      <c r="L214" s="43" t="s">
        <v>406</v>
      </c>
      <c r="M214" s="44" t="s">
        <v>407</v>
      </c>
      <c r="N214" s="45">
        <v>2438804.7400000002</v>
      </c>
      <c r="O214" s="45">
        <v>0</v>
      </c>
      <c r="P214" s="45">
        <v>10753</v>
      </c>
      <c r="Q214" s="45">
        <v>0</v>
      </c>
      <c r="R214" s="45">
        <v>2449557.7400000002</v>
      </c>
      <c r="S214" s="46">
        <v>0</v>
      </c>
      <c r="T214" s="47" t="str">
        <f>IF(K214=Balanza_de_Comprobación3[[#This Row],[Columna1]],"S","N")</f>
        <v>S</v>
      </c>
      <c r="U214" s="47" t="str">
        <f>IF(L214=Balanza_de_Comprobación3[[#This Row],[Columna2]],"S","N")</f>
        <v>S</v>
      </c>
      <c r="V214" s="47" t="str">
        <f>IF(M214=Balanza_de_Comprobación3[[#This Row],[Columna3]],"S","N")</f>
        <v>S</v>
      </c>
      <c r="W214" s="47" t="str">
        <f>IF(N214=Balanza_de_Comprobación3[[#This Row],[Columna4]],"S","N")</f>
        <v>S</v>
      </c>
      <c r="X214" s="47" t="str">
        <f>IF(O214=Balanza_de_Comprobación3[[#This Row],[Columna5]],"S","N")</f>
        <v>S</v>
      </c>
      <c r="Y214" s="47" t="str">
        <f>IF(P214=Balanza_de_Comprobación3[[#This Row],[Columna6]],"S","N")</f>
        <v>S</v>
      </c>
      <c r="Z214" s="47" t="str">
        <f>IF(Q214=Balanza_de_Comprobación3[[#This Row],[Columna7]],"S","N")</f>
        <v>S</v>
      </c>
      <c r="AA214" s="47" t="str">
        <f>IF(R214=Balanza_de_Comprobación3[[#This Row],[Columna8]],"S","N")</f>
        <v>S</v>
      </c>
      <c r="AB214" s="47" t="str">
        <f>IF(S214=Balanza_de_Comprobación3[[#This Row],[Columna9]],"S","N")</f>
        <v>S</v>
      </c>
    </row>
    <row r="215" spans="1:28" x14ac:dyDescent="0.25">
      <c r="A215" s="33" t="s">
        <v>5</v>
      </c>
      <c r="B215" s="53" t="s">
        <v>408</v>
      </c>
      <c r="C215" s="3" t="s">
        <v>409</v>
      </c>
      <c r="D215" s="28">
        <v>10930531.970000001</v>
      </c>
      <c r="E215" s="28">
        <v>0</v>
      </c>
      <c r="F215" s="28">
        <v>364192.76</v>
      </c>
      <c r="G215" s="28">
        <v>0</v>
      </c>
      <c r="H215" s="28">
        <v>11294724.73</v>
      </c>
      <c r="I215" s="29">
        <v>0</v>
      </c>
      <c r="K215" s="42" t="s">
        <v>5</v>
      </c>
      <c r="L215" s="43" t="s">
        <v>408</v>
      </c>
      <c r="M215" s="44" t="s">
        <v>409</v>
      </c>
      <c r="N215" s="45">
        <v>10930531.970000001</v>
      </c>
      <c r="O215" s="45">
        <v>0</v>
      </c>
      <c r="P215" s="45">
        <v>364192.76</v>
      </c>
      <c r="Q215" s="45">
        <v>0</v>
      </c>
      <c r="R215" s="45">
        <v>11294724.73</v>
      </c>
      <c r="S215" s="46">
        <v>0</v>
      </c>
      <c r="T215" s="47" t="str">
        <f>IF(K215=Balanza_de_Comprobación3[[#This Row],[Columna1]],"S","N")</f>
        <v>S</v>
      </c>
      <c r="U215" s="47" t="str">
        <f>IF(L215=Balanza_de_Comprobación3[[#This Row],[Columna2]],"S","N")</f>
        <v>S</v>
      </c>
      <c r="V215" s="47" t="str">
        <f>IF(M215=Balanza_de_Comprobación3[[#This Row],[Columna3]],"S","N")</f>
        <v>S</v>
      </c>
      <c r="W215" s="47" t="str">
        <f>IF(N215=Balanza_de_Comprobación3[[#This Row],[Columna4]],"S","N")</f>
        <v>S</v>
      </c>
      <c r="X215" s="47" t="str">
        <f>IF(O215=Balanza_de_Comprobación3[[#This Row],[Columna5]],"S","N")</f>
        <v>S</v>
      </c>
      <c r="Y215" s="47" t="str">
        <f>IF(P215=Balanza_de_Comprobación3[[#This Row],[Columna6]],"S","N")</f>
        <v>S</v>
      </c>
      <c r="Z215" s="47" t="str">
        <f>IF(Q215=Balanza_de_Comprobación3[[#This Row],[Columna7]],"S","N")</f>
        <v>S</v>
      </c>
      <c r="AA215" s="47" t="str">
        <f>IF(R215=Balanza_de_Comprobación3[[#This Row],[Columna8]],"S","N")</f>
        <v>S</v>
      </c>
      <c r="AB215" s="47" t="str">
        <f>IF(S215=Balanza_de_Comprobación3[[#This Row],[Columna9]],"S","N")</f>
        <v>S</v>
      </c>
    </row>
    <row r="216" spans="1:28" x14ac:dyDescent="0.25">
      <c r="A216" s="33" t="s">
        <v>5</v>
      </c>
      <c r="B216" s="53" t="s">
        <v>410</v>
      </c>
      <c r="C216" s="3" t="s">
        <v>411</v>
      </c>
      <c r="D216" s="28">
        <v>1415271351.1800001</v>
      </c>
      <c r="E216" s="28">
        <v>0</v>
      </c>
      <c r="F216" s="28">
        <v>114106311.52</v>
      </c>
      <c r="G216" s="28">
        <v>0</v>
      </c>
      <c r="H216" s="28">
        <v>1529377662.7</v>
      </c>
      <c r="I216" s="29">
        <v>0</v>
      </c>
      <c r="K216" s="42" t="s">
        <v>5</v>
      </c>
      <c r="L216" s="43" t="s">
        <v>410</v>
      </c>
      <c r="M216" s="44" t="s">
        <v>411</v>
      </c>
      <c r="N216" s="45">
        <v>1415271351.1800001</v>
      </c>
      <c r="O216" s="45">
        <v>0</v>
      </c>
      <c r="P216" s="45">
        <v>114106311.52</v>
      </c>
      <c r="Q216" s="45">
        <v>0</v>
      </c>
      <c r="R216" s="45">
        <v>1529377662.7</v>
      </c>
      <c r="S216" s="46">
        <v>0</v>
      </c>
      <c r="T216" s="47" t="str">
        <f>IF(K216=Balanza_de_Comprobación3[[#This Row],[Columna1]],"S","N")</f>
        <v>S</v>
      </c>
      <c r="U216" s="47" t="str">
        <f>IF(L216=Balanza_de_Comprobación3[[#This Row],[Columna2]],"S","N")</f>
        <v>S</v>
      </c>
      <c r="V216" s="47" t="str">
        <f>IF(M216=Balanza_de_Comprobación3[[#This Row],[Columna3]],"S","N")</f>
        <v>S</v>
      </c>
      <c r="W216" s="47" t="str">
        <f>IF(N216=Balanza_de_Comprobación3[[#This Row],[Columna4]],"S","N")</f>
        <v>S</v>
      </c>
      <c r="X216" s="47" t="str">
        <f>IF(O216=Balanza_de_Comprobación3[[#This Row],[Columna5]],"S","N")</f>
        <v>S</v>
      </c>
      <c r="Y216" s="47" t="str">
        <f>IF(P216=Balanza_de_Comprobación3[[#This Row],[Columna6]],"S","N")</f>
        <v>S</v>
      </c>
      <c r="Z216" s="47" t="str">
        <f>IF(Q216=Balanza_de_Comprobación3[[#This Row],[Columna7]],"S","N")</f>
        <v>S</v>
      </c>
      <c r="AA216" s="47" t="str">
        <f>IF(R216=Balanza_de_Comprobación3[[#This Row],[Columna8]],"S","N")</f>
        <v>S</v>
      </c>
      <c r="AB216" s="47" t="str">
        <f>IF(S216=Balanza_de_Comprobación3[[#This Row],[Columna9]],"S","N")</f>
        <v>S</v>
      </c>
    </row>
    <row r="217" spans="1:28" x14ac:dyDescent="0.25">
      <c r="A217" s="33" t="s">
        <v>5</v>
      </c>
      <c r="B217" s="53" t="s">
        <v>412</v>
      </c>
      <c r="C217" s="3" t="s">
        <v>413</v>
      </c>
      <c r="D217" s="28">
        <v>80168244.480000004</v>
      </c>
      <c r="E217" s="28">
        <v>0</v>
      </c>
      <c r="F217" s="28">
        <v>8463686.0999999996</v>
      </c>
      <c r="G217" s="28">
        <v>0</v>
      </c>
      <c r="H217" s="28">
        <v>88631930.579999998</v>
      </c>
      <c r="I217" s="29">
        <v>0</v>
      </c>
      <c r="K217" s="42" t="s">
        <v>5</v>
      </c>
      <c r="L217" s="43" t="s">
        <v>412</v>
      </c>
      <c r="M217" s="44" t="s">
        <v>413</v>
      </c>
      <c r="N217" s="45">
        <v>80168244.480000004</v>
      </c>
      <c r="O217" s="45">
        <v>0</v>
      </c>
      <c r="P217" s="45">
        <v>8463686.0999999996</v>
      </c>
      <c r="Q217" s="45">
        <v>0</v>
      </c>
      <c r="R217" s="45">
        <v>88631930.579999998</v>
      </c>
      <c r="S217" s="46">
        <v>0</v>
      </c>
      <c r="T217" s="47" t="str">
        <f>IF(K217=Balanza_de_Comprobación3[[#This Row],[Columna1]],"S","N")</f>
        <v>S</v>
      </c>
      <c r="U217" s="47" t="str">
        <f>IF(L217=Balanza_de_Comprobación3[[#This Row],[Columna2]],"S","N")</f>
        <v>S</v>
      </c>
      <c r="V217" s="47" t="str">
        <f>IF(M217=Balanza_de_Comprobación3[[#This Row],[Columna3]],"S","N")</f>
        <v>S</v>
      </c>
      <c r="W217" s="47" t="str">
        <f>IF(N217=Balanza_de_Comprobación3[[#This Row],[Columna4]],"S","N")</f>
        <v>S</v>
      </c>
      <c r="X217" s="47" t="str">
        <f>IF(O217=Balanza_de_Comprobación3[[#This Row],[Columna5]],"S","N")</f>
        <v>S</v>
      </c>
      <c r="Y217" s="47" t="str">
        <f>IF(P217=Balanza_de_Comprobación3[[#This Row],[Columna6]],"S","N")</f>
        <v>S</v>
      </c>
      <c r="Z217" s="47" t="str">
        <f>IF(Q217=Balanza_de_Comprobación3[[#This Row],[Columna7]],"S","N")</f>
        <v>S</v>
      </c>
      <c r="AA217" s="47" t="str">
        <f>IF(R217=Balanza_de_Comprobación3[[#This Row],[Columna8]],"S","N")</f>
        <v>S</v>
      </c>
      <c r="AB217" s="47" t="str">
        <f>IF(S217=Balanza_de_Comprobación3[[#This Row],[Columna9]],"S","N")</f>
        <v>S</v>
      </c>
    </row>
    <row r="218" spans="1:28" x14ac:dyDescent="0.25">
      <c r="A218" s="33" t="s">
        <v>5</v>
      </c>
      <c r="B218" s="53" t="s">
        <v>414</v>
      </c>
      <c r="C218" s="3" t="s">
        <v>415</v>
      </c>
      <c r="D218" s="28">
        <v>13053753.91</v>
      </c>
      <c r="E218" s="28">
        <v>0</v>
      </c>
      <c r="F218" s="28">
        <v>2027368.07</v>
      </c>
      <c r="G218" s="28">
        <v>0</v>
      </c>
      <c r="H218" s="28">
        <v>15081121.98</v>
      </c>
      <c r="I218" s="29">
        <v>0</v>
      </c>
      <c r="K218" s="42" t="s">
        <v>5</v>
      </c>
      <c r="L218" s="43" t="s">
        <v>414</v>
      </c>
      <c r="M218" s="44" t="s">
        <v>415</v>
      </c>
      <c r="N218" s="45">
        <v>13053753.91</v>
      </c>
      <c r="O218" s="45">
        <v>0</v>
      </c>
      <c r="P218" s="45">
        <v>2027368.07</v>
      </c>
      <c r="Q218" s="45">
        <v>0</v>
      </c>
      <c r="R218" s="45">
        <v>15081121.98</v>
      </c>
      <c r="S218" s="46">
        <v>0</v>
      </c>
      <c r="T218" s="47" t="str">
        <f>IF(K218=Balanza_de_Comprobación3[[#This Row],[Columna1]],"S","N")</f>
        <v>S</v>
      </c>
      <c r="U218" s="47" t="str">
        <f>IF(L218=Balanza_de_Comprobación3[[#This Row],[Columna2]],"S","N")</f>
        <v>S</v>
      </c>
      <c r="V218" s="47" t="str">
        <f>IF(M218=Balanza_de_Comprobación3[[#This Row],[Columna3]],"S","N")</f>
        <v>S</v>
      </c>
      <c r="W218" s="47" t="str">
        <f>IF(N218=Balanza_de_Comprobación3[[#This Row],[Columna4]],"S","N")</f>
        <v>S</v>
      </c>
      <c r="X218" s="47" t="str">
        <f>IF(O218=Balanza_de_Comprobación3[[#This Row],[Columna5]],"S","N")</f>
        <v>S</v>
      </c>
      <c r="Y218" s="47" t="str">
        <f>IF(P218=Balanza_de_Comprobación3[[#This Row],[Columna6]],"S","N")</f>
        <v>S</v>
      </c>
      <c r="Z218" s="47" t="str">
        <f>IF(Q218=Balanza_de_Comprobación3[[#This Row],[Columna7]],"S","N")</f>
        <v>S</v>
      </c>
      <c r="AA218" s="47" t="str">
        <f>IF(R218=Balanza_de_Comprobación3[[#This Row],[Columna8]],"S","N")</f>
        <v>S</v>
      </c>
      <c r="AB218" s="47" t="str">
        <f>IF(S218=Balanza_de_Comprobación3[[#This Row],[Columna9]],"S","N")</f>
        <v>S</v>
      </c>
    </row>
    <row r="219" spans="1:28" x14ac:dyDescent="0.25">
      <c r="A219" s="33" t="s">
        <v>5</v>
      </c>
      <c r="B219" s="53" t="s">
        <v>416</v>
      </c>
      <c r="C219" s="3" t="s">
        <v>417</v>
      </c>
      <c r="D219" s="28">
        <v>1168624911.9100001</v>
      </c>
      <c r="E219" s="28">
        <v>0</v>
      </c>
      <c r="F219" s="28">
        <v>84045647.790000007</v>
      </c>
      <c r="G219" s="28">
        <v>0</v>
      </c>
      <c r="H219" s="28">
        <v>1252670559.7</v>
      </c>
      <c r="I219" s="29">
        <v>0</v>
      </c>
      <c r="K219" s="42" t="s">
        <v>5</v>
      </c>
      <c r="L219" s="43" t="s">
        <v>416</v>
      </c>
      <c r="M219" s="44" t="s">
        <v>417</v>
      </c>
      <c r="N219" s="45">
        <v>1168624911.9100001</v>
      </c>
      <c r="O219" s="45">
        <v>0</v>
      </c>
      <c r="P219" s="45">
        <v>84045647.790000007</v>
      </c>
      <c r="Q219" s="45">
        <v>0</v>
      </c>
      <c r="R219" s="45">
        <v>1252670559.7</v>
      </c>
      <c r="S219" s="46">
        <v>0</v>
      </c>
      <c r="T219" s="47" t="str">
        <f>IF(K219=Balanza_de_Comprobación3[[#This Row],[Columna1]],"S","N")</f>
        <v>S</v>
      </c>
      <c r="U219" s="47" t="str">
        <f>IF(L219=Balanza_de_Comprobación3[[#This Row],[Columna2]],"S","N")</f>
        <v>S</v>
      </c>
      <c r="V219" s="47" t="str">
        <f>IF(M219=Balanza_de_Comprobación3[[#This Row],[Columna3]],"S","N")</f>
        <v>S</v>
      </c>
      <c r="W219" s="47" t="str">
        <f>IF(N219=Balanza_de_Comprobación3[[#This Row],[Columna4]],"S","N")</f>
        <v>S</v>
      </c>
      <c r="X219" s="47" t="str">
        <f>IF(O219=Balanza_de_Comprobación3[[#This Row],[Columna5]],"S","N")</f>
        <v>S</v>
      </c>
      <c r="Y219" s="47" t="str">
        <f>IF(P219=Balanza_de_Comprobación3[[#This Row],[Columna6]],"S","N")</f>
        <v>S</v>
      </c>
      <c r="Z219" s="47" t="str">
        <f>IF(Q219=Balanza_de_Comprobación3[[#This Row],[Columna7]],"S","N")</f>
        <v>S</v>
      </c>
      <c r="AA219" s="47" t="str">
        <f>IF(R219=Balanza_de_Comprobación3[[#This Row],[Columna8]],"S","N")</f>
        <v>S</v>
      </c>
      <c r="AB219" s="47" t="str">
        <f>IF(S219=Balanza_de_Comprobación3[[#This Row],[Columna9]],"S","N")</f>
        <v>S</v>
      </c>
    </row>
    <row r="220" spans="1:28" x14ac:dyDescent="0.25">
      <c r="A220" s="33" t="s">
        <v>5</v>
      </c>
      <c r="B220" s="53" t="s">
        <v>418</v>
      </c>
      <c r="C220" s="3" t="s">
        <v>419</v>
      </c>
      <c r="D220" s="28">
        <v>20310243.670000002</v>
      </c>
      <c r="E220" s="28">
        <v>0</v>
      </c>
      <c r="F220" s="28">
        <v>564274.92000000004</v>
      </c>
      <c r="G220" s="28">
        <v>0</v>
      </c>
      <c r="H220" s="28">
        <v>20874518.59</v>
      </c>
      <c r="I220" s="29">
        <v>0</v>
      </c>
      <c r="K220" s="42" t="s">
        <v>5</v>
      </c>
      <c r="L220" s="43" t="s">
        <v>418</v>
      </c>
      <c r="M220" s="44" t="s">
        <v>419</v>
      </c>
      <c r="N220" s="45">
        <v>20310243.670000002</v>
      </c>
      <c r="O220" s="45">
        <v>0</v>
      </c>
      <c r="P220" s="45">
        <v>564274.92000000004</v>
      </c>
      <c r="Q220" s="45">
        <v>0</v>
      </c>
      <c r="R220" s="45">
        <v>20874518.59</v>
      </c>
      <c r="S220" s="46">
        <v>0</v>
      </c>
      <c r="T220" s="47" t="str">
        <f>IF(K220=Balanza_de_Comprobación3[[#This Row],[Columna1]],"S","N")</f>
        <v>S</v>
      </c>
      <c r="U220" s="47" t="str">
        <f>IF(L220=Balanza_de_Comprobación3[[#This Row],[Columna2]],"S","N")</f>
        <v>S</v>
      </c>
      <c r="V220" s="47" t="str">
        <f>IF(M220=Balanza_de_Comprobación3[[#This Row],[Columna3]],"S","N")</f>
        <v>S</v>
      </c>
      <c r="W220" s="47" t="str">
        <f>IF(N220=Balanza_de_Comprobación3[[#This Row],[Columna4]],"S","N")</f>
        <v>S</v>
      </c>
      <c r="X220" s="47" t="str">
        <f>IF(O220=Balanza_de_Comprobación3[[#This Row],[Columna5]],"S","N")</f>
        <v>S</v>
      </c>
      <c r="Y220" s="47" t="str">
        <f>IF(P220=Balanza_de_Comprobación3[[#This Row],[Columna6]],"S","N")</f>
        <v>S</v>
      </c>
      <c r="Z220" s="47" t="str">
        <f>IF(Q220=Balanza_de_Comprobación3[[#This Row],[Columna7]],"S","N")</f>
        <v>S</v>
      </c>
      <c r="AA220" s="47" t="str">
        <f>IF(R220=Balanza_de_Comprobación3[[#This Row],[Columna8]],"S","N")</f>
        <v>S</v>
      </c>
      <c r="AB220" s="47" t="str">
        <f>IF(S220=Balanza_de_Comprobación3[[#This Row],[Columna9]],"S","N")</f>
        <v>S</v>
      </c>
    </row>
    <row r="221" spans="1:28" x14ac:dyDescent="0.25">
      <c r="A221" s="33" t="s">
        <v>5</v>
      </c>
      <c r="B221" s="53" t="s">
        <v>420</v>
      </c>
      <c r="C221" s="3" t="s">
        <v>421</v>
      </c>
      <c r="D221" s="28">
        <v>23839917.16</v>
      </c>
      <c r="E221" s="28">
        <v>0</v>
      </c>
      <c r="F221" s="28">
        <v>5771471.9000000004</v>
      </c>
      <c r="G221" s="28">
        <v>0</v>
      </c>
      <c r="H221" s="28">
        <v>29611389.059999999</v>
      </c>
      <c r="I221" s="29">
        <v>0</v>
      </c>
      <c r="K221" s="42" t="s">
        <v>5</v>
      </c>
      <c r="L221" s="43" t="s">
        <v>420</v>
      </c>
      <c r="M221" s="44" t="s">
        <v>421</v>
      </c>
      <c r="N221" s="45">
        <v>23839917.16</v>
      </c>
      <c r="O221" s="45">
        <v>0</v>
      </c>
      <c r="P221" s="45">
        <v>5771471.9000000004</v>
      </c>
      <c r="Q221" s="45">
        <v>0</v>
      </c>
      <c r="R221" s="45">
        <v>29611389.059999999</v>
      </c>
      <c r="S221" s="46">
        <v>0</v>
      </c>
      <c r="T221" s="47" t="str">
        <f>IF(K221=Balanza_de_Comprobación3[[#This Row],[Columna1]],"S","N")</f>
        <v>S</v>
      </c>
      <c r="U221" s="47" t="str">
        <f>IF(L221=Balanza_de_Comprobación3[[#This Row],[Columna2]],"S","N")</f>
        <v>S</v>
      </c>
      <c r="V221" s="47" t="str">
        <f>IF(M221=Balanza_de_Comprobación3[[#This Row],[Columna3]],"S","N")</f>
        <v>S</v>
      </c>
      <c r="W221" s="47" t="str">
        <f>IF(N221=Balanza_de_Comprobación3[[#This Row],[Columna4]],"S","N")</f>
        <v>S</v>
      </c>
      <c r="X221" s="47" t="str">
        <f>IF(O221=Balanza_de_Comprobación3[[#This Row],[Columna5]],"S","N")</f>
        <v>S</v>
      </c>
      <c r="Y221" s="47" t="str">
        <f>IF(P221=Balanza_de_Comprobación3[[#This Row],[Columna6]],"S","N")</f>
        <v>S</v>
      </c>
      <c r="Z221" s="47" t="str">
        <f>IF(Q221=Balanza_de_Comprobación3[[#This Row],[Columna7]],"S","N")</f>
        <v>S</v>
      </c>
      <c r="AA221" s="47" t="str">
        <f>IF(R221=Balanza_de_Comprobación3[[#This Row],[Columna8]],"S","N")</f>
        <v>S</v>
      </c>
      <c r="AB221" s="47" t="str">
        <f>IF(S221=Balanza_de_Comprobación3[[#This Row],[Columna9]],"S","N")</f>
        <v>S</v>
      </c>
    </row>
    <row r="222" spans="1:28" x14ac:dyDescent="0.25">
      <c r="A222" s="33" t="s">
        <v>5</v>
      </c>
      <c r="B222" s="53" t="s">
        <v>422</v>
      </c>
      <c r="C222" s="3" t="s">
        <v>423</v>
      </c>
      <c r="D222" s="28">
        <v>8908.7999999999993</v>
      </c>
      <c r="E222" s="28">
        <v>0</v>
      </c>
      <c r="F222" s="28">
        <v>0</v>
      </c>
      <c r="G222" s="28">
        <v>0</v>
      </c>
      <c r="H222" s="28">
        <v>8908.7999999999993</v>
      </c>
      <c r="I222" s="29">
        <v>0</v>
      </c>
      <c r="K222" s="42" t="s">
        <v>5</v>
      </c>
      <c r="L222" s="43" t="s">
        <v>422</v>
      </c>
      <c r="M222" s="44" t="s">
        <v>423</v>
      </c>
      <c r="N222" s="45">
        <v>8908.7999999999993</v>
      </c>
      <c r="O222" s="45">
        <v>0</v>
      </c>
      <c r="P222" s="45">
        <v>0</v>
      </c>
      <c r="Q222" s="45">
        <v>0</v>
      </c>
      <c r="R222" s="45">
        <v>8908.7999999999993</v>
      </c>
      <c r="S222" s="46">
        <v>0</v>
      </c>
      <c r="T222" s="47" t="str">
        <f>IF(K222=Balanza_de_Comprobación3[[#This Row],[Columna1]],"S","N")</f>
        <v>S</v>
      </c>
      <c r="U222" s="47" t="str">
        <f>IF(L222=Balanza_de_Comprobación3[[#This Row],[Columna2]],"S","N")</f>
        <v>S</v>
      </c>
      <c r="V222" s="47" t="str">
        <f>IF(M222=Balanza_de_Comprobación3[[#This Row],[Columna3]],"S","N")</f>
        <v>S</v>
      </c>
      <c r="W222" s="47" t="str">
        <f>IF(N222=Balanza_de_Comprobación3[[#This Row],[Columna4]],"S","N")</f>
        <v>S</v>
      </c>
      <c r="X222" s="47" t="str">
        <f>IF(O222=Balanza_de_Comprobación3[[#This Row],[Columna5]],"S","N")</f>
        <v>S</v>
      </c>
      <c r="Y222" s="47" t="str">
        <f>IF(P222=Balanza_de_Comprobación3[[#This Row],[Columna6]],"S","N")</f>
        <v>S</v>
      </c>
      <c r="Z222" s="47" t="str">
        <f>IF(Q222=Balanza_de_Comprobación3[[#This Row],[Columna7]],"S","N")</f>
        <v>S</v>
      </c>
      <c r="AA222" s="47" t="str">
        <f>IF(R222=Balanza_de_Comprobación3[[#This Row],[Columna8]],"S","N")</f>
        <v>S</v>
      </c>
      <c r="AB222" s="47" t="str">
        <f>IF(S222=Balanza_de_Comprobación3[[#This Row],[Columna9]],"S","N")</f>
        <v>S</v>
      </c>
    </row>
    <row r="223" spans="1:28" x14ac:dyDescent="0.25">
      <c r="A223" s="33" t="s">
        <v>5</v>
      </c>
      <c r="B223" s="53" t="s">
        <v>424</v>
      </c>
      <c r="C223" s="3" t="s">
        <v>425</v>
      </c>
      <c r="D223" s="28">
        <v>34405577.25</v>
      </c>
      <c r="E223" s="28">
        <v>0</v>
      </c>
      <c r="F223" s="28">
        <v>8700866.8200000003</v>
      </c>
      <c r="G223" s="28">
        <v>0</v>
      </c>
      <c r="H223" s="28">
        <v>43106444.07</v>
      </c>
      <c r="I223" s="29">
        <v>0</v>
      </c>
      <c r="K223" s="42" t="s">
        <v>5</v>
      </c>
      <c r="L223" s="43" t="s">
        <v>424</v>
      </c>
      <c r="M223" s="44" t="s">
        <v>425</v>
      </c>
      <c r="N223" s="45">
        <v>34405577.25</v>
      </c>
      <c r="O223" s="45">
        <v>0</v>
      </c>
      <c r="P223" s="45">
        <v>8700866.8200000003</v>
      </c>
      <c r="Q223" s="45">
        <v>0</v>
      </c>
      <c r="R223" s="45">
        <v>43106444.07</v>
      </c>
      <c r="S223" s="46">
        <v>0</v>
      </c>
      <c r="T223" s="47" t="str">
        <f>IF(K223=Balanza_de_Comprobación3[[#This Row],[Columna1]],"S","N")</f>
        <v>S</v>
      </c>
      <c r="U223" s="47" t="str">
        <f>IF(L223=Balanza_de_Comprobación3[[#This Row],[Columna2]],"S","N")</f>
        <v>S</v>
      </c>
      <c r="V223" s="47" t="str">
        <f>IF(M223=Balanza_de_Comprobación3[[#This Row],[Columna3]],"S","N")</f>
        <v>S</v>
      </c>
      <c r="W223" s="47" t="str">
        <f>IF(N223=Balanza_de_Comprobación3[[#This Row],[Columna4]],"S","N")</f>
        <v>S</v>
      </c>
      <c r="X223" s="47" t="str">
        <f>IF(O223=Balanza_de_Comprobación3[[#This Row],[Columna5]],"S","N")</f>
        <v>S</v>
      </c>
      <c r="Y223" s="47" t="str">
        <f>IF(P223=Balanza_de_Comprobación3[[#This Row],[Columna6]],"S","N")</f>
        <v>S</v>
      </c>
      <c r="Z223" s="47" t="str">
        <f>IF(Q223=Balanza_de_Comprobación3[[#This Row],[Columna7]],"S","N")</f>
        <v>S</v>
      </c>
      <c r="AA223" s="47" t="str">
        <f>IF(R223=Balanza_de_Comprobación3[[#This Row],[Columna8]],"S","N")</f>
        <v>S</v>
      </c>
      <c r="AB223" s="47" t="str">
        <f>IF(S223=Balanza_de_Comprobación3[[#This Row],[Columna9]],"S","N")</f>
        <v>S</v>
      </c>
    </row>
    <row r="224" spans="1:28" x14ac:dyDescent="0.25">
      <c r="A224" s="33" t="s">
        <v>5</v>
      </c>
      <c r="B224" s="53" t="s">
        <v>426</v>
      </c>
      <c r="C224" s="3" t="s">
        <v>427</v>
      </c>
      <c r="D224" s="28">
        <v>14713324</v>
      </c>
      <c r="E224" s="28">
        <v>0</v>
      </c>
      <c r="F224" s="28">
        <v>1914827.81</v>
      </c>
      <c r="G224" s="28">
        <v>0</v>
      </c>
      <c r="H224" s="28">
        <v>16628151.810000001</v>
      </c>
      <c r="I224" s="29">
        <v>0</v>
      </c>
      <c r="K224" s="42" t="s">
        <v>5</v>
      </c>
      <c r="L224" s="43" t="s">
        <v>426</v>
      </c>
      <c r="M224" s="44" t="s">
        <v>427</v>
      </c>
      <c r="N224" s="45">
        <v>14713324</v>
      </c>
      <c r="O224" s="45">
        <v>0</v>
      </c>
      <c r="P224" s="45">
        <v>1914827.81</v>
      </c>
      <c r="Q224" s="45">
        <v>0</v>
      </c>
      <c r="R224" s="45">
        <v>16628151.810000001</v>
      </c>
      <c r="S224" s="46">
        <v>0</v>
      </c>
      <c r="T224" s="47" t="str">
        <f>IF(K224=Balanza_de_Comprobación3[[#This Row],[Columna1]],"S","N")</f>
        <v>S</v>
      </c>
      <c r="U224" s="47" t="str">
        <f>IF(L224=Balanza_de_Comprobación3[[#This Row],[Columna2]],"S","N")</f>
        <v>S</v>
      </c>
      <c r="V224" s="47" t="str">
        <f>IF(M224=Balanza_de_Comprobación3[[#This Row],[Columna3]],"S","N")</f>
        <v>S</v>
      </c>
      <c r="W224" s="47" t="str">
        <f>IF(N224=Balanza_de_Comprobación3[[#This Row],[Columna4]],"S","N")</f>
        <v>S</v>
      </c>
      <c r="X224" s="47" t="str">
        <f>IF(O224=Balanza_de_Comprobación3[[#This Row],[Columna5]],"S","N")</f>
        <v>S</v>
      </c>
      <c r="Y224" s="47" t="str">
        <f>IF(P224=Balanza_de_Comprobación3[[#This Row],[Columna6]],"S","N")</f>
        <v>S</v>
      </c>
      <c r="Z224" s="47" t="str">
        <f>IF(Q224=Balanza_de_Comprobación3[[#This Row],[Columna7]],"S","N")</f>
        <v>S</v>
      </c>
      <c r="AA224" s="47" t="str">
        <f>IF(R224=Balanza_de_Comprobación3[[#This Row],[Columna8]],"S","N")</f>
        <v>S</v>
      </c>
      <c r="AB224" s="47" t="str">
        <f>IF(S224=Balanza_de_Comprobación3[[#This Row],[Columna9]],"S","N")</f>
        <v>S</v>
      </c>
    </row>
    <row r="225" spans="1:28" x14ac:dyDescent="0.25">
      <c r="A225" s="33" t="s">
        <v>5</v>
      </c>
      <c r="B225" s="53" t="s">
        <v>428</v>
      </c>
      <c r="C225" s="3" t="s">
        <v>429</v>
      </c>
      <c r="D225" s="28">
        <v>60146470</v>
      </c>
      <c r="E225" s="28">
        <v>0</v>
      </c>
      <c r="F225" s="28">
        <v>2618168.11</v>
      </c>
      <c r="G225" s="28">
        <v>0</v>
      </c>
      <c r="H225" s="28">
        <v>62764638.109999999</v>
      </c>
      <c r="I225" s="29">
        <v>0</v>
      </c>
      <c r="K225" s="42" t="s">
        <v>5</v>
      </c>
      <c r="L225" s="43" t="s">
        <v>428</v>
      </c>
      <c r="M225" s="44" t="s">
        <v>429</v>
      </c>
      <c r="N225" s="45">
        <v>60146470</v>
      </c>
      <c r="O225" s="45">
        <v>0</v>
      </c>
      <c r="P225" s="45">
        <v>2618168.11</v>
      </c>
      <c r="Q225" s="45">
        <v>0</v>
      </c>
      <c r="R225" s="45">
        <v>62764638.109999999</v>
      </c>
      <c r="S225" s="46">
        <v>0</v>
      </c>
      <c r="T225" s="47" t="str">
        <f>IF(K225=Balanza_de_Comprobación3[[#This Row],[Columna1]],"S","N")</f>
        <v>S</v>
      </c>
      <c r="U225" s="47" t="str">
        <f>IF(L225=Balanza_de_Comprobación3[[#This Row],[Columna2]],"S","N")</f>
        <v>S</v>
      </c>
      <c r="V225" s="47" t="str">
        <f>IF(M225=Balanza_de_Comprobación3[[#This Row],[Columna3]],"S","N")</f>
        <v>S</v>
      </c>
      <c r="W225" s="47" t="str">
        <f>IF(N225=Balanza_de_Comprobación3[[#This Row],[Columna4]],"S","N")</f>
        <v>S</v>
      </c>
      <c r="X225" s="47" t="str">
        <f>IF(O225=Balanza_de_Comprobación3[[#This Row],[Columna5]],"S","N")</f>
        <v>S</v>
      </c>
      <c r="Y225" s="47" t="str">
        <f>IF(P225=Balanza_de_Comprobación3[[#This Row],[Columna6]],"S","N")</f>
        <v>S</v>
      </c>
      <c r="Z225" s="47" t="str">
        <f>IF(Q225=Balanza_de_Comprobación3[[#This Row],[Columna7]],"S","N")</f>
        <v>S</v>
      </c>
      <c r="AA225" s="47" t="str">
        <f>IF(R225=Balanza_de_Comprobación3[[#This Row],[Columna8]],"S","N")</f>
        <v>S</v>
      </c>
      <c r="AB225" s="47" t="str">
        <f>IF(S225=Balanza_de_Comprobación3[[#This Row],[Columna9]],"S","N")</f>
        <v>S</v>
      </c>
    </row>
    <row r="226" spans="1:28" x14ac:dyDescent="0.25">
      <c r="A226" s="33" t="s">
        <v>5</v>
      </c>
      <c r="B226" s="53" t="s">
        <v>430</v>
      </c>
      <c r="C226" s="3" t="s">
        <v>431</v>
      </c>
      <c r="D226" s="28">
        <v>44583013.689999998</v>
      </c>
      <c r="E226" s="28">
        <v>0</v>
      </c>
      <c r="F226" s="28">
        <v>4106368.62</v>
      </c>
      <c r="G226" s="28">
        <v>0</v>
      </c>
      <c r="H226" s="28">
        <v>48689382.310000002</v>
      </c>
      <c r="I226" s="29">
        <v>0</v>
      </c>
      <c r="K226" s="42" t="s">
        <v>5</v>
      </c>
      <c r="L226" s="43" t="s">
        <v>430</v>
      </c>
      <c r="M226" s="44" t="s">
        <v>431</v>
      </c>
      <c r="N226" s="45">
        <v>44583013.689999998</v>
      </c>
      <c r="O226" s="45">
        <v>0</v>
      </c>
      <c r="P226" s="45">
        <v>4106368.62</v>
      </c>
      <c r="Q226" s="45">
        <v>0</v>
      </c>
      <c r="R226" s="45">
        <v>48689382.310000002</v>
      </c>
      <c r="S226" s="46">
        <v>0</v>
      </c>
      <c r="T226" s="47" t="str">
        <f>IF(K226=Balanza_de_Comprobación3[[#This Row],[Columna1]],"S","N")</f>
        <v>S</v>
      </c>
      <c r="U226" s="47" t="str">
        <f>IF(L226=Balanza_de_Comprobación3[[#This Row],[Columna2]],"S","N")</f>
        <v>S</v>
      </c>
      <c r="V226" s="47" t="str">
        <f>IF(M226=Balanza_de_Comprobación3[[#This Row],[Columna3]],"S","N")</f>
        <v>S</v>
      </c>
      <c r="W226" s="47" t="str">
        <f>IF(N226=Balanza_de_Comprobación3[[#This Row],[Columna4]],"S","N")</f>
        <v>S</v>
      </c>
      <c r="X226" s="47" t="str">
        <f>IF(O226=Balanza_de_Comprobación3[[#This Row],[Columna5]],"S","N")</f>
        <v>S</v>
      </c>
      <c r="Y226" s="47" t="str">
        <f>IF(P226=Balanza_de_Comprobación3[[#This Row],[Columna6]],"S","N")</f>
        <v>S</v>
      </c>
      <c r="Z226" s="47" t="str">
        <f>IF(Q226=Balanza_de_Comprobación3[[#This Row],[Columna7]],"S","N")</f>
        <v>S</v>
      </c>
      <c r="AA226" s="47" t="str">
        <f>IF(R226=Balanza_de_Comprobación3[[#This Row],[Columna8]],"S","N")</f>
        <v>S</v>
      </c>
      <c r="AB226" s="47" t="str">
        <f>IF(S226=Balanza_de_Comprobación3[[#This Row],[Columna9]],"S","N")</f>
        <v>S</v>
      </c>
    </row>
    <row r="227" spans="1:28" x14ac:dyDescent="0.25">
      <c r="A227" s="33" t="s">
        <v>5</v>
      </c>
      <c r="B227" s="53" t="s">
        <v>432</v>
      </c>
      <c r="C227" s="3" t="s">
        <v>433</v>
      </c>
      <c r="D227" s="28">
        <v>44583013.689999998</v>
      </c>
      <c r="E227" s="28">
        <v>0</v>
      </c>
      <c r="F227" s="28">
        <v>4106368.62</v>
      </c>
      <c r="G227" s="28">
        <v>0</v>
      </c>
      <c r="H227" s="28">
        <v>48689382.310000002</v>
      </c>
      <c r="I227" s="29">
        <v>0</v>
      </c>
      <c r="K227" s="42" t="s">
        <v>5</v>
      </c>
      <c r="L227" s="43" t="s">
        <v>432</v>
      </c>
      <c r="M227" s="44" t="s">
        <v>433</v>
      </c>
      <c r="N227" s="45">
        <v>44583013.689999998</v>
      </c>
      <c r="O227" s="45">
        <v>0</v>
      </c>
      <c r="P227" s="45">
        <v>4106368.62</v>
      </c>
      <c r="Q227" s="45">
        <v>0</v>
      </c>
      <c r="R227" s="45">
        <v>48689382.310000002</v>
      </c>
      <c r="S227" s="46">
        <v>0</v>
      </c>
      <c r="T227" s="47" t="str">
        <f>IF(K227=Balanza_de_Comprobación3[[#This Row],[Columna1]],"S","N")</f>
        <v>S</v>
      </c>
      <c r="U227" s="47" t="str">
        <f>IF(L227=Balanza_de_Comprobación3[[#This Row],[Columna2]],"S","N")</f>
        <v>S</v>
      </c>
      <c r="V227" s="47" t="str">
        <f>IF(M227=Balanza_de_Comprobación3[[#This Row],[Columna3]],"S","N")</f>
        <v>S</v>
      </c>
      <c r="W227" s="47" t="str">
        <f>IF(N227=Balanza_de_Comprobación3[[#This Row],[Columna4]],"S","N")</f>
        <v>S</v>
      </c>
      <c r="X227" s="47" t="str">
        <f>IF(O227=Balanza_de_Comprobación3[[#This Row],[Columna5]],"S","N")</f>
        <v>S</v>
      </c>
      <c r="Y227" s="47" t="str">
        <f>IF(P227=Balanza_de_Comprobación3[[#This Row],[Columna6]],"S","N")</f>
        <v>S</v>
      </c>
      <c r="Z227" s="47" t="str">
        <f>IF(Q227=Balanza_de_Comprobación3[[#This Row],[Columna7]],"S","N")</f>
        <v>S</v>
      </c>
      <c r="AA227" s="47" t="str">
        <f>IF(R227=Balanza_de_Comprobación3[[#This Row],[Columna8]],"S","N")</f>
        <v>S</v>
      </c>
      <c r="AB227" s="47" t="str">
        <f>IF(S227=Balanza_de_Comprobación3[[#This Row],[Columna9]],"S","N")</f>
        <v>S</v>
      </c>
    </row>
    <row r="228" spans="1:28" x14ac:dyDescent="0.25">
      <c r="A228" s="33" t="s">
        <v>5</v>
      </c>
      <c r="B228" s="53" t="s">
        <v>434</v>
      </c>
      <c r="C228" s="3" t="s">
        <v>435</v>
      </c>
      <c r="D228" s="28">
        <v>44583013.689999998</v>
      </c>
      <c r="E228" s="28">
        <v>0</v>
      </c>
      <c r="F228" s="28">
        <v>4106368.62</v>
      </c>
      <c r="G228" s="28">
        <v>0</v>
      </c>
      <c r="H228" s="28">
        <v>48689382.310000002</v>
      </c>
      <c r="I228" s="29">
        <v>0</v>
      </c>
      <c r="K228" s="42" t="s">
        <v>5</v>
      </c>
      <c r="L228" s="43" t="s">
        <v>434</v>
      </c>
      <c r="M228" s="44" t="s">
        <v>435</v>
      </c>
      <c r="N228" s="45">
        <v>44583013.689999998</v>
      </c>
      <c r="O228" s="45">
        <v>0</v>
      </c>
      <c r="P228" s="45">
        <v>4106368.62</v>
      </c>
      <c r="Q228" s="45">
        <v>0</v>
      </c>
      <c r="R228" s="45">
        <v>48689382.310000002</v>
      </c>
      <c r="S228" s="46">
        <v>0</v>
      </c>
      <c r="T228" s="47" t="str">
        <f>IF(K228=Balanza_de_Comprobación3[[#This Row],[Columna1]],"S","N")</f>
        <v>S</v>
      </c>
      <c r="U228" s="47" t="str">
        <f>IF(L228=Balanza_de_Comprobación3[[#This Row],[Columna2]],"S","N")</f>
        <v>S</v>
      </c>
      <c r="V228" s="47" t="str">
        <f>IF(M228=Balanza_de_Comprobación3[[#This Row],[Columna3]],"S","N")</f>
        <v>S</v>
      </c>
      <c r="W228" s="47" t="str">
        <f>IF(N228=Balanza_de_Comprobación3[[#This Row],[Columna4]],"S","N")</f>
        <v>S</v>
      </c>
      <c r="X228" s="47" t="str">
        <f>IF(O228=Balanza_de_Comprobación3[[#This Row],[Columna5]],"S","N")</f>
        <v>S</v>
      </c>
      <c r="Y228" s="47" t="str">
        <f>IF(P228=Balanza_de_Comprobación3[[#This Row],[Columna6]],"S","N")</f>
        <v>S</v>
      </c>
      <c r="Z228" s="47" t="str">
        <f>IF(Q228=Balanza_de_Comprobación3[[#This Row],[Columna7]],"S","N")</f>
        <v>S</v>
      </c>
      <c r="AA228" s="47" t="str">
        <f>IF(R228=Balanza_de_Comprobación3[[#This Row],[Columna8]],"S","N")</f>
        <v>S</v>
      </c>
      <c r="AB228" s="47" t="str">
        <f>IF(S228=Balanza_de_Comprobación3[[#This Row],[Columna9]],"S","N")</f>
        <v>S</v>
      </c>
    </row>
    <row r="229" spans="1:28" x14ac:dyDescent="0.25">
      <c r="A229" s="33" t="s">
        <v>5</v>
      </c>
      <c r="B229" s="53" t="s">
        <v>723</v>
      </c>
      <c r="C229" s="3" t="s">
        <v>724</v>
      </c>
      <c r="D229" s="28">
        <v>26271883.579999998</v>
      </c>
      <c r="E229" s="28">
        <v>0</v>
      </c>
      <c r="F229" s="28">
        <v>0</v>
      </c>
      <c r="G229" s="28">
        <v>40223999.299999997</v>
      </c>
      <c r="H229" s="28">
        <v>-13952115.720000001</v>
      </c>
      <c r="I229" s="29">
        <v>0</v>
      </c>
      <c r="K229" s="42" t="s">
        <v>5</v>
      </c>
      <c r="L229" s="43" t="s">
        <v>723</v>
      </c>
      <c r="M229" s="44" t="s">
        <v>724</v>
      </c>
      <c r="N229" s="45">
        <v>26271883.579999998</v>
      </c>
      <c r="O229" s="45">
        <v>0</v>
      </c>
      <c r="P229" s="45">
        <v>0</v>
      </c>
      <c r="Q229" s="45">
        <v>40223999.299999997</v>
      </c>
      <c r="R229" s="45">
        <v>-13952115.720000001</v>
      </c>
      <c r="S229" s="46">
        <v>0</v>
      </c>
      <c r="T229" s="47" t="str">
        <f>IF(K229=Balanza_de_Comprobación3[[#This Row],[Columna1]],"S","N")</f>
        <v>S</v>
      </c>
      <c r="U229" s="47" t="str">
        <f>IF(L229=Balanza_de_Comprobación3[[#This Row],[Columna2]],"S","N")</f>
        <v>S</v>
      </c>
      <c r="V229" s="47" t="str">
        <f>IF(M229=Balanza_de_Comprobación3[[#This Row],[Columna3]],"S","N")</f>
        <v>S</v>
      </c>
      <c r="W229" s="47" t="str">
        <f>IF(N229=Balanza_de_Comprobación3[[#This Row],[Columna4]],"S","N")</f>
        <v>S</v>
      </c>
      <c r="X229" s="47" t="str">
        <f>IF(O229=Balanza_de_Comprobación3[[#This Row],[Columna5]],"S","N")</f>
        <v>S</v>
      </c>
      <c r="Y229" s="47" t="str">
        <f>IF(P229=Balanza_de_Comprobación3[[#This Row],[Columna6]],"S","N")</f>
        <v>S</v>
      </c>
      <c r="Z229" s="47" t="str">
        <f>IF(Q229=Balanza_de_Comprobación3[[#This Row],[Columna7]],"S","N")</f>
        <v>S</v>
      </c>
      <c r="AA229" s="47" t="str">
        <f>IF(R229=Balanza_de_Comprobación3[[#This Row],[Columna8]],"S","N")</f>
        <v>S</v>
      </c>
      <c r="AB229" s="47" t="str">
        <f>IF(S229=Balanza_de_Comprobación3[[#This Row],[Columna9]],"S","N")</f>
        <v>S</v>
      </c>
    </row>
    <row r="230" spans="1:28" x14ac:dyDescent="0.25">
      <c r="A230" s="33" t="s">
        <v>5</v>
      </c>
      <c r="B230" s="53" t="s">
        <v>725</v>
      </c>
      <c r="C230" s="3" t="s">
        <v>726</v>
      </c>
      <c r="D230" s="28">
        <v>26271883.579999998</v>
      </c>
      <c r="E230" s="28">
        <v>0</v>
      </c>
      <c r="F230" s="28">
        <v>0</v>
      </c>
      <c r="G230" s="28">
        <v>40223999.299999997</v>
      </c>
      <c r="H230" s="28">
        <v>-13952115.720000001</v>
      </c>
      <c r="I230" s="29">
        <v>0</v>
      </c>
      <c r="K230" s="42" t="s">
        <v>5</v>
      </c>
      <c r="L230" s="43" t="s">
        <v>725</v>
      </c>
      <c r="M230" s="44" t="s">
        <v>726</v>
      </c>
      <c r="N230" s="45">
        <v>26271883.579999998</v>
      </c>
      <c r="O230" s="45">
        <v>0</v>
      </c>
      <c r="P230" s="45">
        <v>0</v>
      </c>
      <c r="Q230" s="45">
        <v>40223999.299999997</v>
      </c>
      <c r="R230" s="45">
        <v>-13952115.720000001</v>
      </c>
      <c r="S230" s="46">
        <v>0</v>
      </c>
      <c r="T230" s="47" t="str">
        <f>IF(K230=Balanza_de_Comprobación3[[#This Row],[Columna1]],"S","N")</f>
        <v>S</v>
      </c>
      <c r="U230" s="47" t="str">
        <f>IF(L230=Balanza_de_Comprobación3[[#This Row],[Columna2]],"S","N")</f>
        <v>S</v>
      </c>
      <c r="V230" s="47" t="str">
        <f>IF(M230=Balanza_de_Comprobación3[[#This Row],[Columna3]],"S","N")</f>
        <v>S</v>
      </c>
      <c r="W230" s="47" t="str">
        <f>IF(N230=Balanza_de_Comprobación3[[#This Row],[Columna4]],"S","N")</f>
        <v>S</v>
      </c>
      <c r="X230" s="47" t="str">
        <f>IF(O230=Balanza_de_Comprobación3[[#This Row],[Columna5]],"S","N")</f>
        <v>S</v>
      </c>
      <c r="Y230" s="47" t="str">
        <f>IF(P230=Balanza_de_Comprobación3[[#This Row],[Columna6]],"S","N")</f>
        <v>S</v>
      </c>
      <c r="Z230" s="47" t="str">
        <f>IF(Q230=Balanza_de_Comprobación3[[#This Row],[Columna7]],"S","N")</f>
        <v>S</v>
      </c>
      <c r="AA230" s="47" t="str">
        <f>IF(R230=Balanza_de_Comprobación3[[#This Row],[Columna8]],"S","N")</f>
        <v>S</v>
      </c>
      <c r="AB230" s="47" t="str">
        <f>IF(S230=Balanza_de_Comprobación3[[#This Row],[Columna9]],"S","N")</f>
        <v>S</v>
      </c>
    </row>
    <row r="231" spans="1:28" x14ac:dyDescent="0.25">
      <c r="A231" s="33" t="s">
        <v>5</v>
      </c>
      <c r="B231" s="53" t="s">
        <v>727</v>
      </c>
      <c r="C231" s="3" t="s">
        <v>728</v>
      </c>
      <c r="D231" s="28">
        <v>26271883.579999998</v>
      </c>
      <c r="E231" s="28">
        <v>0</v>
      </c>
      <c r="F231" s="28">
        <v>0</v>
      </c>
      <c r="G231" s="28">
        <v>40223999.299999997</v>
      </c>
      <c r="H231" s="28">
        <v>-13952115.720000001</v>
      </c>
      <c r="I231" s="29">
        <v>0</v>
      </c>
      <c r="K231" s="42" t="s">
        <v>5</v>
      </c>
      <c r="L231" s="43" t="s">
        <v>727</v>
      </c>
      <c r="M231" s="44" t="s">
        <v>728</v>
      </c>
      <c r="N231" s="45">
        <v>26271883.579999998</v>
      </c>
      <c r="O231" s="45">
        <v>0</v>
      </c>
      <c r="P231" s="45">
        <v>0</v>
      </c>
      <c r="Q231" s="45">
        <v>40223999.299999997</v>
      </c>
      <c r="R231" s="45">
        <v>-13952115.720000001</v>
      </c>
      <c r="S231" s="46">
        <v>0</v>
      </c>
      <c r="T231" s="47" t="str">
        <f>IF(K231=Balanza_de_Comprobación3[[#This Row],[Columna1]],"S","N")</f>
        <v>S</v>
      </c>
      <c r="U231" s="47" t="str">
        <f>IF(L231=Balanza_de_Comprobación3[[#This Row],[Columna2]],"S","N")</f>
        <v>S</v>
      </c>
      <c r="V231" s="47" t="str">
        <f>IF(M231=Balanza_de_Comprobación3[[#This Row],[Columna3]],"S","N")</f>
        <v>S</v>
      </c>
      <c r="W231" s="47" t="str">
        <f>IF(N231=Balanza_de_Comprobación3[[#This Row],[Columna4]],"S","N")</f>
        <v>S</v>
      </c>
      <c r="X231" s="47" t="str">
        <f>IF(O231=Balanza_de_Comprobación3[[#This Row],[Columna5]],"S","N")</f>
        <v>S</v>
      </c>
      <c r="Y231" s="47" t="str">
        <f>IF(P231=Balanza_de_Comprobación3[[#This Row],[Columna6]],"S","N")</f>
        <v>S</v>
      </c>
      <c r="Z231" s="47" t="str">
        <f>IF(Q231=Balanza_de_Comprobación3[[#This Row],[Columna7]],"S","N")</f>
        <v>S</v>
      </c>
      <c r="AA231" s="47" t="str">
        <f>IF(R231=Balanza_de_Comprobación3[[#This Row],[Columna8]],"S","N")</f>
        <v>S</v>
      </c>
      <c r="AB231" s="47" t="str">
        <f>IF(S231=Balanza_de_Comprobación3[[#This Row],[Columna9]],"S","N")</f>
        <v>S</v>
      </c>
    </row>
    <row r="232" spans="1:28" x14ac:dyDescent="0.25">
      <c r="A232" s="33" t="s">
        <v>5</v>
      </c>
      <c r="B232" s="53" t="s">
        <v>436</v>
      </c>
      <c r="C232" s="3" t="s">
        <v>437</v>
      </c>
      <c r="D232" s="28">
        <v>0</v>
      </c>
      <c r="E232" s="28">
        <v>0</v>
      </c>
      <c r="F232" s="28">
        <v>-41798855.799999997</v>
      </c>
      <c r="G232" s="28">
        <v>-41798855.799999997</v>
      </c>
      <c r="H232" s="28">
        <v>0</v>
      </c>
      <c r="I232" s="29">
        <v>0</v>
      </c>
      <c r="K232" s="42" t="s">
        <v>5</v>
      </c>
      <c r="L232" s="43" t="s">
        <v>436</v>
      </c>
      <c r="M232" s="44" t="s">
        <v>437</v>
      </c>
      <c r="N232" s="45">
        <v>0</v>
      </c>
      <c r="O232" s="45">
        <v>0</v>
      </c>
      <c r="P232" s="45">
        <v>-41798855.799999997</v>
      </c>
      <c r="Q232" s="45">
        <v>-41798855.799999997</v>
      </c>
      <c r="R232" s="45">
        <v>0</v>
      </c>
      <c r="S232" s="46">
        <v>0</v>
      </c>
      <c r="T232" s="47" t="str">
        <f>IF(K232=Balanza_de_Comprobación3[[#This Row],[Columna1]],"S","N")</f>
        <v>S</v>
      </c>
      <c r="U232" s="47" t="str">
        <f>IF(L232=Balanza_de_Comprobación3[[#This Row],[Columna2]],"S","N")</f>
        <v>S</v>
      </c>
      <c r="V232" s="47" t="str">
        <f>IF(M232=Balanza_de_Comprobación3[[#This Row],[Columna3]],"S","N")</f>
        <v>S</v>
      </c>
      <c r="W232" s="47" t="str">
        <f>IF(N232=Balanza_de_Comprobación3[[#This Row],[Columna4]],"S","N")</f>
        <v>S</v>
      </c>
      <c r="X232" s="47" t="str">
        <f>IF(O232=Balanza_de_Comprobación3[[#This Row],[Columna5]],"S","N")</f>
        <v>S</v>
      </c>
      <c r="Y232" s="47" t="str">
        <f>IF(P232=Balanza_de_Comprobación3[[#This Row],[Columna6]],"S","N")</f>
        <v>S</v>
      </c>
      <c r="Z232" s="47" t="str">
        <f>IF(Q232=Balanza_de_Comprobación3[[#This Row],[Columna7]],"S","N")</f>
        <v>S</v>
      </c>
      <c r="AA232" s="47" t="str">
        <f>IF(R232=Balanza_de_Comprobación3[[#This Row],[Columna8]],"S","N")</f>
        <v>S</v>
      </c>
      <c r="AB232" s="47" t="str">
        <f>IF(S232=Balanza_de_Comprobación3[[#This Row],[Columna9]],"S","N")</f>
        <v>S</v>
      </c>
    </row>
    <row r="233" spans="1:28" x14ac:dyDescent="0.25">
      <c r="A233" s="33" t="s">
        <v>5</v>
      </c>
      <c r="B233" s="53" t="s">
        <v>438</v>
      </c>
      <c r="C233" s="3" t="s">
        <v>439</v>
      </c>
      <c r="D233" s="28">
        <v>0</v>
      </c>
      <c r="E233" s="28">
        <v>0</v>
      </c>
      <c r="F233" s="28">
        <v>-41798855.799999997</v>
      </c>
      <c r="G233" s="28">
        <v>-41798855.799999997</v>
      </c>
      <c r="H233" s="28">
        <v>0</v>
      </c>
      <c r="I233" s="29">
        <v>0</v>
      </c>
      <c r="K233" s="42" t="s">
        <v>5</v>
      </c>
      <c r="L233" s="43" t="s">
        <v>438</v>
      </c>
      <c r="M233" s="44" t="s">
        <v>439</v>
      </c>
      <c r="N233" s="45">
        <v>0</v>
      </c>
      <c r="O233" s="45">
        <v>0</v>
      </c>
      <c r="P233" s="45">
        <v>-41798855.799999997</v>
      </c>
      <c r="Q233" s="45">
        <v>-41798855.799999997</v>
      </c>
      <c r="R233" s="45">
        <v>0</v>
      </c>
      <c r="S233" s="46">
        <v>0</v>
      </c>
      <c r="T233" s="47" t="str">
        <f>IF(K233=Balanza_de_Comprobación3[[#This Row],[Columna1]],"S","N")</f>
        <v>S</v>
      </c>
      <c r="U233" s="47" t="str">
        <f>IF(L233=Balanza_de_Comprobación3[[#This Row],[Columna2]],"S","N")</f>
        <v>S</v>
      </c>
      <c r="V233" s="47" t="str">
        <f>IF(M233=Balanza_de_Comprobación3[[#This Row],[Columna3]],"S","N")</f>
        <v>S</v>
      </c>
      <c r="W233" s="47" t="str">
        <f>IF(N233=Balanza_de_Comprobación3[[#This Row],[Columna4]],"S","N")</f>
        <v>S</v>
      </c>
      <c r="X233" s="47" t="str">
        <f>IF(O233=Balanza_de_Comprobación3[[#This Row],[Columna5]],"S","N")</f>
        <v>S</v>
      </c>
      <c r="Y233" s="47" t="str">
        <f>IF(P233=Balanza_de_Comprobación3[[#This Row],[Columna6]],"S","N")</f>
        <v>S</v>
      </c>
      <c r="Z233" s="47" t="str">
        <f>IF(Q233=Balanza_de_Comprobación3[[#This Row],[Columna7]],"S","N")</f>
        <v>S</v>
      </c>
      <c r="AA233" s="47" t="str">
        <f>IF(R233=Balanza_de_Comprobación3[[#This Row],[Columna8]],"S","N")</f>
        <v>S</v>
      </c>
      <c r="AB233" s="47" t="str">
        <f>IF(S233=Balanza_de_Comprobación3[[#This Row],[Columna9]],"S","N")</f>
        <v>S</v>
      </c>
    </row>
    <row r="234" spans="1:28" x14ac:dyDescent="0.25">
      <c r="A234" s="33" t="s">
        <v>5</v>
      </c>
      <c r="B234" s="53" t="s">
        <v>440</v>
      </c>
      <c r="C234" s="3" t="s">
        <v>441</v>
      </c>
      <c r="D234" s="28">
        <v>553189619.60000002</v>
      </c>
      <c r="E234" s="28">
        <v>0</v>
      </c>
      <c r="F234" s="28">
        <v>-41798855.799999997</v>
      </c>
      <c r="G234" s="28">
        <v>0</v>
      </c>
      <c r="H234" s="28">
        <v>511390763.80000001</v>
      </c>
      <c r="I234" s="29">
        <v>0</v>
      </c>
      <c r="K234" s="42" t="s">
        <v>5</v>
      </c>
      <c r="L234" s="43" t="s">
        <v>440</v>
      </c>
      <c r="M234" s="44" t="s">
        <v>441</v>
      </c>
      <c r="N234" s="45">
        <v>553189619.60000002</v>
      </c>
      <c r="O234" s="45">
        <v>0</v>
      </c>
      <c r="P234" s="45">
        <v>-41798855.799999997</v>
      </c>
      <c r="Q234" s="45">
        <v>0</v>
      </c>
      <c r="R234" s="45">
        <v>511390763.80000001</v>
      </c>
      <c r="S234" s="46">
        <v>0</v>
      </c>
      <c r="T234" s="47" t="str">
        <f>IF(K234=Balanza_de_Comprobación3[[#This Row],[Columna1]],"S","N")</f>
        <v>S</v>
      </c>
      <c r="U234" s="47" t="str">
        <f>IF(L234=Balanza_de_Comprobación3[[#This Row],[Columna2]],"S","N")</f>
        <v>S</v>
      </c>
      <c r="V234" s="47" t="str">
        <f>IF(M234=Balanza_de_Comprobación3[[#This Row],[Columna3]],"S","N")</f>
        <v>S</v>
      </c>
      <c r="W234" s="47" t="str">
        <f>IF(N234=Balanza_de_Comprobación3[[#This Row],[Columna4]],"S","N")</f>
        <v>S</v>
      </c>
      <c r="X234" s="47" t="str">
        <f>IF(O234=Balanza_de_Comprobación3[[#This Row],[Columna5]],"S","N")</f>
        <v>S</v>
      </c>
      <c r="Y234" s="47" t="str">
        <f>IF(P234=Balanza_de_Comprobación3[[#This Row],[Columna6]],"S","N")</f>
        <v>S</v>
      </c>
      <c r="Z234" s="47" t="str">
        <f>IF(Q234=Balanza_de_Comprobación3[[#This Row],[Columna7]],"S","N")</f>
        <v>S</v>
      </c>
      <c r="AA234" s="47" t="str">
        <f>IF(R234=Balanza_de_Comprobación3[[#This Row],[Columna8]],"S","N")</f>
        <v>S</v>
      </c>
      <c r="AB234" s="47" t="str">
        <f>IF(S234=Balanza_de_Comprobación3[[#This Row],[Columna9]],"S","N")</f>
        <v>S</v>
      </c>
    </row>
    <row r="235" spans="1:28" x14ac:dyDescent="0.25">
      <c r="A235" s="33" t="s">
        <v>5</v>
      </c>
      <c r="B235" s="53" t="s">
        <v>442</v>
      </c>
      <c r="C235" s="3" t="s">
        <v>443</v>
      </c>
      <c r="D235" s="28">
        <v>240222894.77000001</v>
      </c>
      <c r="E235" s="28">
        <v>0</v>
      </c>
      <c r="F235" s="28">
        <v>-2928815.88</v>
      </c>
      <c r="G235" s="28">
        <v>0</v>
      </c>
      <c r="H235" s="28">
        <v>237294078.88999999</v>
      </c>
      <c r="I235" s="29">
        <v>0</v>
      </c>
      <c r="K235" s="42" t="s">
        <v>5</v>
      </c>
      <c r="L235" s="43" t="s">
        <v>442</v>
      </c>
      <c r="M235" s="44" t="s">
        <v>443</v>
      </c>
      <c r="N235" s="45">
        <v>240222894.77000001</v>
      </c>
      <c r="O235" s="45">
        <v>0</v>
      </c>
      <c r="P235" s="45">
        <v>-2928815.88</v>
      </c>
      <c r="Q235" s="45">
        <v>0</v>
      </c>
      <c r="R235" s="45">
        <v>237294078.88999999</v>
      </c>
      <c r="S235" s="46">
        <v>0</v>
      </c>
      <c r="T235" s="47" t="str">
        <f>IF(K235=Balanza_de_Comprobación3[[#This Row],[Columna1]],"S","N")</f>
        <v>S</v>
      </c>
      <c r="U235" s="47" t="str">
        <f>IF(L235=Balanza_de_Comprobación3[[#This Row],[Columna2]],"S","N")</f>
        <v>S</v>
      </c>
      <c r="V235" s="47" t="str">
        <f>IF(M235=Balanza_de_Comprobación3[[#This Row],[Columna3]],"S","N")</f>
        <v>S</v>
      </c>
      <c r="W235" s="47" t="str">
        <f>IF(N235=Balanza_de_Comprobación3[[#This Row],[Columna4]],"S","N")</f>
        <v>S</v>
      </c>
      <c r="X235" s="47" t="str">
        <f>IF(O235=Balanza_de_Comprobación3[[#This Row],[Columna5]],"S","N")</f>
        <v>S</v>
      </c>
      <c r="Y235" s="47" t="str">
        <f>IF(P235=Balanza_de_Comprobación3[[#This Row],[Columna6]],"S","N")</f>
        <v>S</v>
      </c>
      <c r="Z235" s="47" t="str">
        <f>IF(Q235=Balanza_de_Comprobación3[[#This Row],[Columna7]],"S","N")</f>
        <v>S</v>
      </c>
      <c r="AA235" s="47" t="str">
        <f>IF(R235=Balanza_de_Comprobación3[[#This Row],[Columna8]],"S","N")</f>
        <v>S</v>
      </c>
      <c r="AB235" s="47" t="str">
        <f>IF(S235=Balanza_de_Comprobación3[[#This Row],[Columna9]],"S","N")</f>
        <v>S</v>
      </c>
    </row>
    <row r="236" spans="1:28" x14ac:dyDescent="0.25">
      <c r="A236" s="33" t="s">
        <v>5</v>
      </c>
      <c r="B236" s="53" t="s">
        <v>729</v>
      </c>
      <c r="C236" s="3" t="s">
        <v>730</v>
      </c>
      <c r="D236" s="28">
        <v>2728539.48</v>
      </c>
      <c r="E236" s="28">
        <v>0</v>
      </c>
      <c r="F236" s="28">
        <v>0</v>
      </c>
      <c r="G236" s="28">
        <v>0</v>
      </c>
      <c r="H236" s="28">
        <v>2728539.48</v>
      </c>
      <c r="I236" s="29">
        <v>0</v>
      </c>
      <c r="K236" s="42" t="s">
        <v>5</v>
      </c>
      <c r="L236" s="43" t="s">
        <v>729</v>
      </c>
      <c r="M236" s="44" t="s">
        <v>730</v>
      </c>
      <c r="N236" s="45">
        <v>2728539.48</v>
      </c>
      <c r="O236" s="45">
        <v>0</v>
      </c>
      <c r="P236" s="45">
        <v>0</v>
      </c>
      <c r="Q236" s="45">
        <v>0</v>
      </c>
      <c r="R236" s="45">
        <v>2728539.48</v>
      </c>
      <c r="S236" s="46">
        <v>0</v>
      </c>
      <c r="T236" s="47" t="str">
        <f>IF(K236=Balanza_de_Comprobación3[[#This Row],[Columna1]],"S","N")</f>
        <v>S</v>
      </c>
      <c r="U236" s="47" t="str">
        <f>IF(L236=Balanza_de_Comprobación3[[#This Row],[Columna2]],"S","N")</f>
        <v>S</v>
      </c>
      <c r="V236" s="47" t="str">
        <f>IF(M236=Balanza_de_Comprobación3[[#This Row],[Columna3]],"S","N")</f>
        <v>S</v>
      </c>
      <c r="W236" s="47" t="str">
        <f>IF(N236=Balanza_de_Comprobación3[[#This Row],[Columna4]],"S","N")</f>
        <v>S</v>
      </c>
      <c r="X236" s="47" t="str">
        <f>IF(O236=Balanza_de_Comprobación3[[#This Row],[Columna5]],"S","N")</f>
        <v>S</v>
      </c>
      <c r="Y236" s="47" t="str">
        <f>IF(P236=Balanza_de_Comprobación3[[#This Row],[Columna6]],"S","N")</f>
        <v>S</v>
      </c>
      <c r="Z236" s="47" t="str">
        <f>IF(Q236=Balanza_de_Comprobación3[[#This Row],[Columna7]],"S","N")</f>
        <v>S</v>
      </c>
      <c r="AA236" s="47" t="str">
        <f>IF(R236=Balanza_de_Comprobación3[[#This Row],[Columna8]],"S","N")</f>
        <v>S</v>
      </c>
      <c r="AB236" s="47" t="str">
        <f>IF(S236=Balanza_de_Comprobación3[[#This Row],[Columna9]],"S","N")</f>
        <v>S</v>
      </c>
    </row>
    <row r="237" spans="1:28" x14ac:dyDescent="0.25">
      <c r="A237" s="33" t="s">
        <v>5</v>
      </c>
      <c r="B237" s="53" t="s">
        <v>444</v>
      </c>
      <c r="C237" s="3" t="s">
        <v>445</v>
      </c>
      <c r="D237" s="28">
        <v>207567583.25999999</v>
      </c>
      <c r="E237" s="28">
        <v>0</v>
      </c>
      <c r="F237" s="28">
        <v>0</v>
      </c>
      <c r="G237" s="28">
        <v>0</v>
      </c>
      <c r="H237" s="28">
        <v>207567583.25999999</v>
      </c>
      <c r="I237" s="29">
        <v>0</v>
      </c>
      <c r="K237" s="42" t="s">
        <v>5</v>
      </c>
      <c r="L237" s="43" t="s">
        <v>444</v>
      </c>
      <c r="M237" s="44" t="s">
        <v>445</v>
      </c>
      <c r="N237" s="45">
        <v>207567583.25999999</v>
      </c>
      <c r="O237" s="45">
        <v>0</v>
      </c>
      <c r="P237" s="45">
        <v>0</v>
      </c>
      <c r="Q237" s="45">
        <v>0</v>
      </c>
      <c r="R237" s="45">
        <v>207567583.25999999</v>
      </c>
      <c r="S237" s="46">
        <v>0</v>
      </c>
      <c r="T237" s="47" t="str">
        <f>IF(K237=Balanza_de_Comprobación3[[#This Row],[Columna1]],"S","N")</f>
        <v>S</v>
      </c>
      <c r="U237" s="47" t="str">
        <f>IF(L237=Balanza_de_Comprobación3[[#This Row],[Columna2]],"S","N")</f>
        <v>S</v>
      </c>
      <c r="V237" s="47" t="str">
        <f>IF(M237=Balanza_de_Comprobación3[[#This Row],[Columna3]],"S","N")</f>
        <v>S</v>
      </c>
      <c r="W237" s="47" t="str">
        <f>IF(N237=Balanza_de_Comprobación3[[#This Row],[Columna4]],"S","N")</f>
        <v>S</v>
      </c>
      <c r="X237" s="47" t="str">
        <f>IF(O237=Balanza_de_Comprobación3[[#This Row],[Columna5]],"S","N")</f>
        <v>S</v>
      </c>
      <c r="Y237" s="47" t="str">
        <f>IF(P237=Balanza_de_Comprobación3[[#This Row],[Columna6]],"S","N")</f>
        <v>S</v>
      </c>
      <c r="Z237" s="47" t="str">
        <f>IF(Q237=Balanza_de_Comprobación3[[#This Row],[Columna7]],"S","N")</f>
        <v>S</v>
      </c>
      <c r="AA237" s="47" t="str">
        <f>IF(R237=Balanza_de_Comprobación3[[#This Row],[Columna8]],"S","N")</f>
        <v>S</v>
      </c>
      <c r="AB237" s="47" t="str">
        <f>IF(S237=Balanza_de_Comprobación3[[#This Row],[Columna9]],"S","N")</f>
        <v>S</v>
      </c>
    </row>
    <row r="238" spans="1:28" x14ac:dyDescent="0.25">
      <c r="A238" s="33" t="s">
        <v>5</v>
      </c>
      <c r="B238" s="53" t="s">
        <v>446</v>
      </c>
      <c r="C238" s="3" t="s">
        <v>447</v>
      </c>
      <c r="D238" s="28">
        <v>582470.13</v>
      </c>
      <c r="E238" s="28">
        <v>0</v>
      </c>
      <c r="F238" s="28">
        <v>4563.93</v>
      </c>
      <c r="G238" s="28">
        <v>0</v>
      </c>
      <c r="H238" s="28">
        <v>587034.06000000006</v>
      </c>
      <c r="I238" s="29">
        <v>0</v>
      </c>
      <c r="K238" s="42" t="s">
        <v>5</v>
      </c>
      <c r="L238" s="43" t="s">
        <v>446</v>
      </c>
      <c r="M238" s="44" t="s">
        <v>447</v>
      </c>
      <c r="N238" s="45">
        <v>582470.13</v>
      </c>
      <c r="O238" s="45">
        <v>0</v>
      </c>
      <c r="P238" s="45">
        <v>4563.93</v>
      </c>
      <c r="Q238" s="45">
        <v>0</v>
      </c>
      <c r="R238" s="45">
        <v>587034.06000000006</v>
      </c>
      <c r="S238" s="46">
        <v>0</v>
      </c>
      <c r="T238" s="47" t="str">
        <f>IF(K238=Balanza_de_Comprobación3[[#This Row],[Columna1]],"S","N")</f>
        <v>S</v>
      </c>
      <c r="U238" s="47" t="str">
        <f>IF(L238=Balanza_de_Comprobación3[[#This Row],[Columna2]],"S","N")</f>
        <v>S</v>
      </c>
      <c r="V238" s="47" t="str">
        <f>IF(M238=Balanza_de_Comprobación3[[#This Row],[Columna3]],"S","N")</f>
        <v>S</v>
      </c>
      <c r="W238" s="47" t="str">
        <f>IF(N238=Balanza_de_Comprobación3[[#This Row],[Columna4]],"S","N")</f>
        <v>S</v>
      </c>
      <c r="X238" s="47" t="str">
        <f>IF(O238=Balanza_de_Comprobación3[[#This Row],[Columna5]],"S","N")</f>
        <v>S</v>
      </c>
      <c r="Y238" s="47" t="str">
        <f>IF(P238=Balanza_de_Comprobación3[[#This Row],[Columna6]],"S","N")</f>
        <v>S</v>
      </c>
      <c r="Z238" s="47" t="str">
        <f>IF(Q238=Balanza_de_Comprobación3[[#This Row],[Columna7]],"S","N")</f>
        <v>S</v>
      </c>
      <c r="AA238" s="47" t="str">
        <f>IF(R238=Balanza_de_Comprobación3[[#This Row],[Columna8]],"S","N")</f>
        <v>S</v>
      </c>
      <c r="AB238" s="47" t="str">
        <f>IF(S238=Balanza_de_Comprobación3[[#This Row],[Columna9]],"S","N")</f>
        <v>S</v>
      </c>
    </row>
    <row r="239" spans="1:28" x14ac:dyDescent="0.25">
      <c r="A239" s="33" t="s">
        <v>5</v>
      </c>
      <c r="B239" s="53" t="s">
        <v>448</v>
      </c>
      <c r="C239" s="3" t="s">
        <v>449</v>
      </c>
      <c r="D239" s="28">
        <v>2923</v>
      </c>
      <c r="E239" s="28">
        <v>0</v>
      </c>
      <c r="F239" s="28">
        <v>0</v>
      </c>
      <c r="G239" s="28">
        <v>0</v>
      </c>
      <c r="H239" s="28">
        <v>2923</v>
      </c>
      <c r="I239" s="29">
        <v>0</v>
      </c>
      <c r="K239" s="42" t="s">
        <v>5</v>
      </c>
      <c r="L239" s="43" t="s">
        <v>448</v>
      </c>
      <c r="M239" s="44" t="s">
        <v>449</v>
      </c>
      <c r="N239" s="45">
        <v>2923</v>
      </c>
      <c r="O239" s="45">
        <v>0</v>
      </c>
      <c r="P239" s="45">
        <v>0</v>
      </c>
      <c r="Q239" s="45">
        <v>0</v>
      </c>
      <c r="R239" s="45">
        <v>2923</v>
      </c>
      <c r="S239" s="46">
        <v>0</v>
      </c>
      <c r="T239" s="47" t="str">
        <f>IF(K239=Balanza_de_Comprobación3[[#This Row],[Columna1]],"S","N")</f>
        <v>S</v>
      </c>
      <c r="U239" s="47" t="str">
        <f>IF(L239=Balanza_de_Comprobación3[[#This Row],[Columna2]],"S","N")</f>
        <v>S</v>
      </c>
      <c r="V239" s="47" t="str">
        <f>IF(M239=Balanza_de_Comprobación3[[#This Row],[Columna3]],"S","N")</f>
        <v>S</v>
      </c>
      <c r="W239" s="47" t="str">
        <f>IF(N239=Balanza_de_Comprobación3[[#This Row],[Columna4]],"S","N")</f>
        <v>S</v>
      </c>
      <c r="X239" s="47" t="str">
        <f>IF(O239=Balanza_de_Comprobación3[[#This Row],[Columna5]],"S","N")</f>
        <v>S</v>
      </c>
      <c r="Y239" s="47" t="str">
        <f>IF(P239=Balanza_de_Comprobación3[[#This Row],[Columna6]],"S","N")</f>
        <v>S</v>
      </c>
      <c r="Z239" s="47" t="str">
        <f>IF(Q239=Balanza_de_Comprobación3[[#This Row],[Columna7]],"S","N")</f>
        <v>S</v>
      </c>
      <c r="AA239" s="47" t="str">
        <f>IF(R239=Balanza_de_Comprobación3[[#This Row],[Columna8]],"S","N")</f>
        <v>S</v>
      </c>
      <c r="AB239" s="47" t="str">
        <f>IF(S239=Balanza_de_Comprobación3[[#This Row],[Columna9]],"S","N")</f>
        <v>S</v>
      </c>
    </row>
    <row r="240" spans="1:28" x14ac:dyDescent="0.25">
      <c r="A240" s="33" t="s">
        <v>5</v>
      </c>
      <c r="B240" s="53" t="s">
        <v>450</v>
      </c>
      <c r="C240" s="3" t="s">
        <v>451</v>
      </c>
      <c r="D240" s="28">
        <v>4241733.9000000004</v>
      </c>
      <c r="E240" s="28">
        <v>0</v>
      </c>
      <c r="F240" s="28">
        <v>-737946.37</v>
      </c>
      <c r="G240" s="28">
        <v>0</v>
      </c>
      <c r="H240" s="28">
        <v>3503787.53</v>
      </c>
      <c r="I240" s="29">
        <v>0</v>
      </c>
      <c r="K240" s="42" t="s">
        <v>5</v>
      </c>
      <c r="L240" s="43" t="s">
        <v>450</v>
      </c>
      <c r="M240" s="44" t="s">
        <v>451</v>
      </c>
      <c r="N240" s="45">
        <v>4241733.9000000004</v>
      </c>
      <c r="O240" s="45">
        <v>0</v>
      </c>
      <c r="P240" s="45">
        <v>-737946.37</v>
      </c>
      <c r="Q240" s="45">
        <v>0</v>
      </c>
      <c r="R240" s="45">
        <v>3503787.53</v>
      </c>
      <c r="S240" s="46">
        <v>0</v>
      </c>
      <c r="T240" s="47" t="str">
        <f>IF(K240=Balanza_de_Comprobación3[[#This Row],[Columna1]],"S","N")</f>
        <v>S</v>
      </c>
      <c r="U240" s="47" t="str">
        <f>IF(L240=Balanza_de_Comprobación3[[#This Row],[Columna2]],"S","N")</f>
        <v>S</v>
      </c>
      <c r="V240" s="47" t="str">
        <f>IF(M240=Balanza_de_Comprobación3[[#This Row],[Columna3]],"S","N")</f>
        <v>S</v>
      </c>
      <c r="W240" s="47" t="str">
        <f>IF(N240=Balanza_de_Comprobación3[[#This Row],[Columna4]],"S","N")</f>
        <v>S</v>
      </c>
      <c r="X240" s="47" t="str">
        <f>IF(O240=Balanza_de_Comprobación3[[#This Row],[Columna5]],"S","N")</f>
        <v>S</v>
      </c>
      <c r="Y240" s="47" t="str">
        <f>IF(P240=Balanza_de_Comprobación3[[#This Row],[Columna6]],"S","N")</f>
        <v>S</v>
      </c>
      <c r="Z240" s="47" t="str">
        <f>IF(Q240=Balanza_de_Comprobación3[[#This Row],[Columna7]],"S","N")</f>
        <v>S</v>
      </c>
      <c r="AA240" s="47" t="str">
        <f>IF(R240=Balanza_de_Comprobación3[[#This Row],[Columna8]],"S","N")</f>
        <v>S</v>
      </c>
      <c r="AB240" s="47" t="str">
        <f>IF(S240=Balanza_de_Comprobación3[[#This Row],[Columna9]],"S","N")</f>
        <v>S</v>
      </c>
    </row>
    <row r="241" spans="1:28" x14ac:dyDescent="0.25">
      <c r="A241" s="33" t="s">
        <v>5</v>
      </c>
      <c r="B241" s="53" t="s">
        <v>452</v>
      </c>
      <c r="C241" s="3" t="s">
        <v>453</v>
      </c>
      <c r="D241" s="28">
        <v>3353950.77</v>
      </c>
      <c r="E241" s="28">
        <v>0</v>
      </c>
      <c r="F241" s="28">
        <v>0</v>
      </c>
      <c r="G241" s="28">
        <v>0</v>
      </c>
      <c r="H241" s="28">
        <v>3353950.77</v>
      </c>
      <c r="I241" s="29">
        <v>0</v>
      </c>
      <c r="K241" s="42" t="s">
        <v>5</v>
      </c>
      <c r="L241" s="43" t="s">
        <v>452</v>
      </c>
      <c r="M241" s="44" t="s">
        <v>453</v>
      </c>
      <c r="N241" s="45">
        <v>3353950.77</v>
      </c>
      <c r="O241" s="45">
        <v>0</v>
      </c>
      <c r="P241" s="45">
        <v>0</v>
      </c>
      <c r="Q241" s="45">
        <v>0</v>
      </c>
      <c r="R241" s="45">
        <v>3353950.77</v>
      </c>
      <c r="S241" s="46">
        <v>0</v>
      </c>
      <c r="T241" s="47" t="str">
        <f>IF(K241=Balanza_de_Comprobación3[[#This Row],[Columna1]],"S","N")</f>
        <v>S</v>
      </c>
      <c r="U241" s="47" t="str">
        <f>IF(L241=Balanza_de_Comprobación3[[#This Row],[Columna2]],"S","N")</f>
        <v>S</v>
      </c>
      <c r="V241" s="47" t="str">
        <f>IF(M241=Balanza_de_Comprobación3[[#This Row],[Columna3]],"S","N")</f>
        <v>S</v>
      </c>
      <c r="W241" s="47" t="str">
        <f>IF(N241=Balanza_de_Comprobación3[[#This Row],[Columna4]],"S","N")</f>
        <v>S</v>
      </c>
      <c r="X241" s="47" t="str">
        <f>IF(O241=Balanza_de_Comprobación3[[#This Row],[Columna5]],"S","N")</f>
        <v>S</v>
      </c>
      <c r="Y241" s="47" t="str">
        <f>IF(P241=Balanza_de_Comprobación3[[#This Row],[Columna6]],"S","N")</f>
        <v>S</v>
      </c>
      <c r="Z241" s="47" t="str">
        <f>IF(Q241=Balanza_de_Comprobación3[[#This Row],[Columna7]],"S","N")</f>
        <v>S</v>
      </c>
      <c r="AA241" s="47" t="str">
        <f>IF(R241=Balanza_de_Comprobación3[[#This Row],[Columna8]],"S","N")</f>
        <v>S</v>
      </c>
      <c r="AB241" s="47" t="str">
        <f>IF(S241=Balanza_de_Comprobación3[[#This Row],[Columna9]],"S","N")</f>
        <v>S</v>
      </c>
    </row>
    <row r="242" spans="1:28" x14ac:dyDescent="0.25">
      <c r="A242" s="33" t="s">
        <v>5</v>
      </c>
      <c r="B242" s="53" t="s">
        <v>454</v>
      </c>
      <c r="C242" s="3" t="s">
        <v>455</v>
      </c>
      <c r="D242" s="28">
        <v>4145226.48</v>
      </c>
      <c r="E242" s="28">
        <v>0</v>
      </c>
      <c r="F242" s="28">
        <v>31724</v>
      </c>
      <c r="G242" s="28">
        <v>0</v>
      </c>
      <c r="H242" s="28">
        <v>4176950.48</v>
      </c>
      <c r="I242" s="29">
        <v>0</v>
      </c>
      <c r="K242" s="42" t="s">
        <v>5</v>
      </c>
      <c r="L242" s="43" t="s">
        <v>454</v>
      </c>
      <c r="M242" s="44" t="s">
        <v>455</v>
      </c>
      <c r="N242" s="45">
        <v>4145226.48</v>
      </c>
      <c r="O242" s="45">
        <v>0</v>
      </c>
      <c r="P242" s="45">
        <v>31724</v>
      </c>
      <c r="Q242" s="45">
        <v>0</v>
      </c>
      <c r="R242" s="45">
        <v>4176950.48</v>
      </c>
      <c r="S242" s="46">
        <v>0</v>
      </c>
      <c r="T242" s="47" t="str">
        <f>IF(K242=Balanza_de_Comprobación3[[#This Row],[Columna1]],"S","N")</f>
        <v>S</v>
      </c>
      <c r="U242" s="47" t="str">
        <f>IF(L242=Balanza_de_Comprobación3[[#This Row],[Columna2]],"S","N")</f>
        <v>S</v>
      </c>
      <c r="V242" s="47" t="str">
        <f>IF(M242=Balanza_de_Comprobación3[[#This Row],[Columna3]],"S","N")</f>
        <v>S</v>
      </c>
      <c r="W242" s="47" t="str">
        <f>IF(N242=Balanza_de_Comprobación3[[#This Row],[Columna4]],"S","N")</f>
        <v>S</v>
      </c>
      <c r="X242" s="47" t="str">
        <f>IF(O242=Balanza_de_Comprobación3[[#This Row],[Columna5]],"S","N")</f>
        <v>S</v>
      </c>
      <c r="Y242" s="47" t="str">
        <f>IF(P242=Balanza_de_Comprobación3[[#This Row],[Columna6]],"S","N")</f>
        <v>S</v>
      </c>
      <c r="Z242" s="47" t="str">
        <f>IF(Q242=Balanza_de_Comprobación3[[#This Row],[Columna7]],"S","N")</f>
        <v>S</v>
      </c>
      <c r="AA242" s="47" t="str">
        <f>IF(R242=Balanza_de_Comprobación3[[#This Row],[Columna8]],"S","N")</f>
        <v>S</v>
      </c>
      <c r="AB242" s="47" t="str">
        <f>IF(S242=Balanza_de_Comprobación3[[#This Row],[Columna9]],"S","N")</f>
        <v>S</v>
      </c>
    </row>
    <row r="243" spans="1:28" x14ac:dyDescent="0.25">
      <c r="A243" s="33" t="s">
        <v>5</v>
      </c>
      <c r="B243" s="53" t="s">
        <v>456</v>
      </c>
      <c r="C243" s="3" t="s">
        <v>457</v>
      </c>
      <c r="D243" s="28">
        <v>4712215.8600000003</v>
      </c>
      <c r="E243" s="28">
        <v>0</v>
      </c>
      <c r="F243" s="28">
        <v>-2239730.75</v>
      </c>
      <c r="G243" s="28">
        <v>0</v>
      </c>
      <c r="H243" s="28">
        <v>2472485.11</v>
      </c>
      <c r="I243" s="29">
        <v>0</v>
      </c>
      <c r="K243" s="42" t="s">
        <v>5</v>
      </c>
      <c r="L243" s="43" t="s">
        <v>456</v>
      </c>
      <c r="M243" s="44" t="s">
        <v>457</v>
      </c>
      <c r="N243" s="45">
        <v>4712215.8600000003</v>
      </c>
      <c r="O243" s="45">
        <v>0</v>
      </c>
      <c r="P243" s="45">
        <v>-2239730.75</v>
      </c>
      <c r="Q243" s="45">
        <v>0</v>
      </c>
      <c r="R243" s="45">
        <v>2472485.11</v>
      </c>
      <c r="S243" s="46">
        <v>0</v>
      </c>
      <c r="T243" s="47" t="str">
        <f>IF(K243=Balanza_de_Comprobación3[[#This Row],[Columna1]],"S","N")</f>
        <v>S</v>
      </c>
      <c r="U243" s="47" t="str">
        <f>IF(L243=Balanza_de_Comprobación3[[#This Row],[Columna2]],"S","N")</f>
        <v>S</v>
      </c>
      <c r="V243" s="47" t="str">
        <f>IF(M243=Balanza_de_Comprobación3[[#This Row],[Columna3]],"S","N")</f>
        <v>S</v>
      </c>
      <c r="W243" s="47" t="str">
        <f>IF(N243=Balanza_de_Comprobación3[[#This Row],[Columna4]],"S","N")</f>
        <v>S</v>
      </c>
      <c r="X243" s="47" t="str">
        <f>IF(O243=Balanza_de_Comprobación3[[#This Row],[Columna5]],"S","N")</f>
        <v>S</v>
      </c>
      <c r="Y243" s="47" t="str">
        <f>IF(P243=Balanza_de_Comprobación3[[#This Row],[Columna6]],"S","N")</f>
        <v>S</v>
      </c>
      <c r="Z243" s="47" t="str">
        <f>IF(Q243=Balanza_de_Comprobación3[[#This Row],[Columna7]],"S","N")</f>
        <v>S</v>
      </c>
      <c r="AA243" s="47" t="str">
        <f>IF(R243=Balanza_de_Comprobación3[[#This Row],[Columna8]],"S","N")</f>
        <v>S</v>
      </c>
      <c r="AB243" s="47" t="str">
        <f>IF(S243=Balanza_de_Comprobación3[[#This Row],[Columna9]],"S","N")</f>
        <v>S</v>
      </c>
    </row>
    <row r="244" spans="1:28" x14ac:dyDescent="0.25">
      <c r="A244" s="33" t="s">
        <v>5</v>
      </c>
      <c r="B244" s="53" t="s">
        <v>458</v>
      </c>
      <c r="C244" s="3" t="s">
        <v>459</v>
      </c>
      <c r="D244" s="28">
        <v>3801103.16</v>
      </c>
      <c r="E244" s="28">
        <v>0</v>
      </c>
      <c r="F244" s="28">
        <v>-1210500</v>
      </c>
      <c r="G244" s="28">
        <v>0</v>
      </c>
      <c r="H244" s="28">
        <v>2590603.16</v>
      </c>
      <c r="I244" s="29">
        <v>0</v>
      </c>
      <c r="K244" s="42" t="s">
        <v>5</v>
      </c>
      <c r="L244" s="43" t="s">
        <v>458</v>
      </c>
      <c r="M244" s="44" t="s">
        <v>459</v>
      </c>
      <c r="N244" s="45">
        <v>3801103.16</v>
      </c>
      <c r="O244" s="45">
        <v>0</v>
      </c>
      <c r="P244" s="45">
        <v>-1210500</v>
      </c>
      <c r="Q244" s="45">
        <v>0</v>
      </c>
      <c r="R244" s="45">
        <v>2590603.16</v>
      </c>
      <c r="S244" s="46">
        <v>0</v>
      </c>
      <c r="T244" s="47" t="str">
        <f>IF(K244=Balanza_de_Comprobación3[[#This Row],[Columna1]],"S","N")</f>
        <v>S</v>
      </c>
      <c r="U244" s="47" t="str">
        <f>IF(L244=Balanza_de_Comprobación3[[#This Row],[Columna2]],"S","N")</f>
        <v>S</v>
      </c>
      <c r="V244" s="47" t="str">
        <f>IF(M244=Balanza_de_Comprobación3[[#This Row],[Columna3]],"S","N")</f>
        <v>S</v>
      </c>
      <c r="W244" s="47" t="str">
        <f>IF(N244=Balanza_de_Comprobación3[[#This Row],[Columna4]],"S","N")</f>
        <v>S</v>
      </c>
      <c r="X244" s="47" t="str">
        <f>IF(O244=Balanza_de_Comprobación3[[#This Row],[Columna5]],"S","N")</f>
        <v>S</v>
      </c>
      <c r="Y244" s="47" t="str">
        <f>IF(P244=Balanza_de_Comprobación3[[#This Row],[Columna6]],"S","N")</f>
        <v>S</v>
      </c>
      <c r="Z244" s="47" t="str">
        <f>IF(Q244=Balanza_de_Comprobación3[[#This Row],[Columna7]],"S","N")</f>
        <v>S</v>
      </c>
      <c r="AA244" s="47" t="str">
        <f>IF(R244=Balanza_de_Comprobación3[[#This Row],[Columna8]],"S","N")</f>
        <v>S</v>
      </c>
      <c r="AB244" s="47" t="str">
        <f>IF(S244=Balanza_de_Comprobación3[[#This Row],[Columna9]],"S","N")</f>
        <v>S</v>
      </c>
    </row>
    <row r="245" spans="1:28" x14ac:dyDescent="0.25">
      <c r="A245" s="33" t="s">
        <v>5</v>
      </c>
      <c r="B245" s="53" t="s">
        <v>460</v>
      </c>
      <c r="C245" s="3" t="s">
        <v>461</v>
      </c>
      <c r="D245" s="28">
        <v>7764727.4400000004</v>
      </c>
      <c r="E245" s="28">
        <v>0</v>
      </c>
      <c r="F245" s="28">
        <v>1223073.31</v>
      </c>
      <c r="G245" s="28">
        <v>0</v>
      </c>
      <c r="H245" s="28">
        <v>8987800.75</v>
      </c>
      <c r="I245" s="29">
        <v>0</v>
      </c>
      <c r="K245" s="42" t="s">
        <v>5</v>
      </c>
      <c r="L245" s="43" t="s">
        <v>460</v>
      </c>
      <c r="M245" s="44" t="s">
        <v>461</v>
      </c>
      <c r="N245" s="45">
        <v>7764727.4400000004</v>
      </c>
      <c r="O245" s="45">
        <v>0</v>
      </c>
      <c r="P245" s="45">
        <v>1223073.31</v>
      </c>
      <c r="Q245" s="45">
        <v>0</v>
      </c>
      <c r="R245" s="45">
        <v>8987800.75</v>
      </c>
      <c r="S245" s="46">
        <v>0</v>
      </c>
      <c r="T245" s="47" t="str">
        <f>IF(K245=Balanza_de_Comprobación3[[#This Row],[Columna1]],"S","N")</f>
        <v>S</v>
      </c>
      <c r="U245" s="47" t="str">
        <f>IF(L245=Balanza_de_Comprobación3[[#This Row],[Columna2]],"S","N")</f>
        <v>S</v>
      </c>
      <c r="V245" s="47" t="str">
        <f>IF(M245=Balanza_de_Comprobación3[[#This Row],[Columna3]],"S","N")</f>
        <v>S</v>
      </c>
      <c r="W245" s="47" t="str">
        <f>IF(N245=Balanza_de_Comprobación3[[#This Row],[Columna4]],"S","N")</f>
        <v>S</v>
      </c>
      <c r="X245" s="47" t="str">
        <f>IF(O245=Balanza_de_Comprobación3[[#This Row],[Columna5]],"S","N")</f>
        <v>S</v>
      </c>
      <c r="Y245" s="47" t="str">
        <f>IF(P245=Balanza_de_Comprobación3[[#This Row],[Columna6]],"S","N")</f>
        <v>S</v>
      </c>
      <c r="Z245" s="47" t="str">
        <f>IF(Q245=Balanza_de_Comprobación3[[#This Row],[Columna7]],"S","N")</f>
        <v>S</v>
      </c>
      <c r="AA245" s="47" t="str">
        <f>IF(R245=Balanza_de_Comprobación3[[#This Row],[Columna8]],"S","N")</f>
        <v>S</v>
      </c>
      <c r="AB245" s="47" t="str">
        <f>IF(S245=Balanza_de_Comprobación3[[#This Row],[Columna9]],"S","N")</f>
        <v>S</v>
      </c>
    </row>
    <row r="246" spans="1:28" x14ac:dyDescent="0.25">
      <c r="A246" s="33" t="s">
        <v>5</v>
      </c>
      <c r="B246" s="53" t="s">
        <v>462</v>
      </c>
      <c r="C246" s="3" t="s">
        <v>463</v>
      </c>
      <c r="D246" s="28">
        <v>1322421.29</v>
      </c>
      <c r="E246" s="28">
        <v>0</v>
      </c>
      <c r="F246" s="28">
        <v>0</v>
      </c>
      <c r="G246" s="28">
        <v>0</v>
      </c>
      <c r="H246" s="28">
        <v>1322421.29</v>
      </c>
      <c r="I246" s="29">
        <v>0</v>
      </c>
      <c r="K246" s="42" t="s">
        <v>5</v>
      </c>
      <c r="L246" s="43" t="s">
        <v>462</v>
      </c>
      <c r="M246" s="44" t="s">
        <v>463</v>
      </c>
      <c r="N246" s="45">
        <v>1322421.29</v>
      </c>
      <c r="O246" s="45">
        <v>0</v>
      </c>
      <c r="P246" s="45">
        <v>0</v>
      </c>
      <c r="Q246" s="45">
        <v>0</v>
      </c>
      <c r="R246" s="45">
        <v>1322421.29</v>
      </c>
      <c r="S246" s="46">
        <v>0</v>
      </c>
      <c r="T246" s="47" t="str">
        <f>IF(K246=Balanza_de_Comprobación3[[#This Row],[Columna1]],"S","N")</f>
        <v>S</v>
      </c>
      <c r="U246" s="47" t="str">
        <f>IF(L246=Balanza_de_Comprobación3[[#This Row],[Columna2]],"S","N")</f>
        <v>S</v>
      </c>
      <c r="V246" s="47" t="str">
        <f>IF(M246=Balanza_de_Comprobación3[[#This Row],[Columna3]],"S","N")</f>
        <v>S</v>
      </c>
      <c r="W246" s="47" t="str">
        <f>IF(N246=Balanza_de_Comprobación3[[#This Row],[Columna4]],"S","N")</f>
        <v>S</v>
      </c>
      <c r="X246" s="47" t="str">
        <f>IF(O246=Balanza_de_Comprobación3[[#This Row],[Columna5]],"S","N")</f>
        <v>S</v>
      </c>
      <c r="Y246" s="47" t="str">
        <f>IF(P246=Balanza_de_Comprobación3[[#This Row],[Columna6]],"S","N")</f>
        <v>S</v>
      </c>
      <c r="Z246" s="47" t="str">
        <f>IF(Q246=Balanza_de_Comprobación3[[#This Row],[Columna7]],"S","N")</f>
        <v>S</v>
      </c>
      <c r="AA246" s="47" t="str">
        <f>IF(R246=Balanza_de_Comprobación3[[#This Row],[Columna8]],"S","N")</f>
        <v>S</v>
      </c>
      <c r="AB246" s="47" t="str">
        <f>IF(S246=Balanza_de_Comprobación3[[#This Row],[Columna9]],"S","N")</f>
        <v>S</v>
      </c>
    </row>
    <row r="247" spans="1:28" x14ac:dyDescent="0.25">
      <c r="A247" s="33" t="s">
        <v>5</v>
      </c>
      <c r="B247" s="53" t="s">
        <v>464</v>
      </c>
      <c r="C247" s="3" t="s">
        <v>465</v>
      </c>
      <c r="D247" s="28">
        <v>137739266.58000001</v>
      </c>
      <c r="E247" s="28">
        <v>0</v>
      </c>
      <c r="F247" s="28">
        <v>-38886849.32</v>
      </c>
      <c r="G247" s="28">
        <v>0</v>
      </c>
      <c r="H247" s="28">
        <v>98852417.260000005</v>
      </c>
      <c r="I247" s="29">
        <v>0</v>
      </c>
      <c r="K247" s="42" t="s">
        <v>5</v>
      </c>
      <c r="L247" s="43" t="s">
        <v>464</v>
      </c>
      <c r="M247" s="44" t="s">
        <v>465</v>
      </c>
      <c r="N247" s="45">
        <v>137739266.58000001</v>
      </c>
      <c r="O247" s="45">
        <v>0</v>
      </c>
      <c r="P247" s="45">
        <v>-38886849.32</v>
      </c>
      <c r="Q247" s="45">
        <v>0</v>
      </c>
      <c r="R247" s="45">
        <v>98852417.260000005</v>
      </c>
      <c r="S247" s="46">
        <v>0</v>
      </c>
      <c r="T247" s="47" t="str">
        <f>IF(K247=Balanza_de_Comprobación3[[#This Row],[Columna1]],"S","N")</f>
        <v>S</v>
      </c>
      <c r="U247" s="47" t="str">
        <f>IF(L247=Balanza_de_Comprobación3[[#This Row],[Columna2]],"S","N")</f>
        <v>S</v>
      </c>
      <c r="V247" s="47" t="str">
        <f>IF(M247=Balanza_de_Comprobación3[[#This Row],[Columna3]],"S","N")</f>
        <v>S</v>
      </c>
      <c r="W247" s="47" t="str">
        <f>IF(N247=Balanza_de_Comprobación3[[#This Row],[Columna4]],"S","N")</f>
        <v>S</v>
      </c>
      <c r="X247" s="47" t="str">
        <f>IF(O247=Balanza_de_Comprobación3[[#This Row],[Columna5]],"S","N")</f>
        <v>S</v>
      </c>
      <c r="Y247" s="47" t="str">
        <f>IF(P247=Balanza_de_Comprobación3[[#This Row],[Columna6]],"S","N")</f>
        <v>S</v>
      </c>
      <c r="Z247" s="47" t="str">
        <f>IF(Q247=Balanza_de_Comprobación3[[#This Row],[Columna7]],"S","N")</f>
        <v>S</v>
      </c>
      <c r="AA247" s="47" t="str">
        <f>IF(R247=Balanza_de_Comprobación3[[#This Row],[Columna8]],"S","N")</f>
        <v>S</v>
      </c>
      <c r="AB247" s="47" t="str">
        <f>IF(S247=Balanza_de_Comprobación3[[#This Row],[Columna9]],"S","N")</f>
        <v>S</v>
      </c>
    </row>
    <row r="248" spans="1:28" x14ac:dyDescent="0.25">
      <c r="A248" s="33" t="s">
        <v>5</v>
      </c>
      <c r="B248" s="53" t="s">
        <v>466</v>
      </c>
      <c r="C248" s="3" t="s">
        <v>467</v>
      </c>
      <c r="D248" s="28">
        <v>60004928.539999999</v>
      </c>
      <c r="E248" s="28">
        <v>0</v>
      </c>
      <c r="F248" s="28">
        <v>-15000000</v>
      </c>
      <c r="G248" s="28">
        <v>0</v>
      </c>
      <c r="H248" s="28">
        <v>45004928.539999999</v>
      </c>
      <c r="I248" s="29">
        <v>0</v>
      </c>
      <c r="K248" s="42" t="s">
        <v>5</v>
      </c>
      <c r="L248" s="43" t="s">
        <v>466</v>
      </c>
      <c r="M248" s="44" t="s">
        <v>467</v>
      </c>
      <c r="N248" s="45">
        <v>60004928.539999999</v>
      </c>
      <c r="O248" s="45">
        <v>0</v>
      </c>
      <c r="P248" s="45">
        <v>-15000000</v>
      </c>
      <c r="Q248" s="45">
        <v>0</v>
      </c>
      <c r="R248" s="45">
        <v>45004928.539999999</v>
      </c>
      <c r="S248" s="46">
        <v>0</v>
      </c>
      <c r="T248" s="47" t="str">
        <f>IF(K248=Balanza_de_Comprobación3[[#This Row],[Columna1]],"S","N")</f>
        <v>S</v>
      </c>
      <c r="U248" s="47" t="str">
        <f>IF(L248=Balanza_de_Comprobación3[[#This Row],[Columna2]],"S","N")</f>
        <v>S</v>
      </c>
      <c r="V248" s="47" t="str">
        <f>IF(M248=Balanza_de_Comprobación3[[#This Row],[Columna3]],"S","N")</f>
        <v>S</v>
      </c>
      <c r="W248" s="47" t="str">
        <f>IF(N248=Balanza_de_Comprobación3[[#This Row],[Columna4]],"S","N")</f>
        <v>S</v>
      </c>
      <c r="X248" s="47" t="str">
        <f>IF(O248=Balanza_de_Comprobación3[[#This Row],[Columna5]],"S","N")</f>
        <v>S</v>
      </c>
      <c r="Y248" s="47" t="str">
        <f>IF(P248=Balanza_de_Comprobación3[[#This Row],[Columna6]],"S","N")</f>
        <v>S</v>
      </c>
      <c r="Z248" s="47" t="str">
        <f>IF(Q248=Balanza_de_Comprobación3[[#This Row],[Columna7]],"S","N")</f>
        <v>S</v>
      </c>
      <c r="AA248" s="47" t="str">
        <f>IF(R248=Balanza_de_Comprobación3[[#This Row],[Columna8]],"S","N")</f>
        <v>S</v>
      </c>
      <c r="AB248" s="47" t="str">
        <f>IF(S248=Balanza_de_Comprobación3[[#This Row],[Columna9]],"S","N")</f>
        <v>S</v>
      </c>
    </row>
    <row r="249" spans="1:28" x14ac:dyDescent="0.25">
      <c r="A249" s="33" t="s">
        <v>5</v>
      </c>
      <c r="B249" s="53" t="s">
        <v>731</v>
      </c>
      <c r="C249" s="3" t="s">
        <v>732</v>
      </c>
      <c r="D249" s="28">
        <v>71660547.959999993</v>
      </c>
      <c r="E249" s="28">
        <v>0</v>
      </c>
      <c r="F249" s="28">
        <v>-23886849.32</v>
      </c>
      <c r="G249" s="28">
        <v>0</v>
      </c>
      <c r="H249" s="28">
        <v>47773698.640000001</v>
      </c>
      <c r="I249" s="29">
        <v>0</v>
      </c>
      <c r="K249" s="42" t="s">
        <v>5</v>
      </c>
      <c r="L249" s="43" t="s">
        <v>731</v>
      </c>
      <c r="M249" s="44" t="s">
        <v>732</v>
      </c>
      <c r="N249" s="45">
        <v>71660547.959999993</v>
      </c>
      <c r="O249" s="45">
        <v>0</v>
      </c>
      <c r="P249" s="45">
        <v>-23886849.32</v>
      </c>
      <c r="Q249" s="45">
        <v>0</v>
      </c>
      <c r="R249" s="45">
        <v>47773698.640000001</v>
      </c>
      <c r="S249" s="46">
        <v>0</v>
      </c>
      <c r="T249" s="47" t="str">
        <f>IF(K249=Balanza_de_Comprobación3[[#This Row],[Columna1]],"S","N")</f>
        <v>S</v>
      </c>
      <c r="U249" s="47" t="str">
        <f>IF(L249=Balanza_de_Comprobación3[[#This Row],[Columna2]],"S","N")</f>
        <v>S</v>
      </c>
      <c r="V249" s="47" t="str">
        <f>IF(M249=Balanza_de_Comprobación3[[#This Row],[Columna3]],"S","N")</f>
        <v>S</v>
      </c>
      <c r="W249" s="47" t="str">
        <f>IF(N249=Balanza_de_Comprobación3[[#This Row],[Columna4]],"S","N")</f>
        <v>S</v>
      </c>
      <c r="X249" s="47" t="str">
        <f>IF(O249=Balanza_de_Comprobación3[[#This Row],[Columna5]],"S","N")</f>
        <v>S</v>
      </c>
      <c r="Y249" s="47" t="str">
        <f>IF(P249=Balanza_de_Comprobación3[[#This Row],[Columna6]],"S","N")</f>
        <v>S</v>
      </c>
      <c r="Z249" s="47" t="str">
        <f>IF(Q249=Balanza_de_Comprobación3[[#This Row],[Columna7]],"S","N")</f>
        <v>S</v>
      </c>
      <c r="AA249" s="47" t="str">
        <f>IF(R249=Balanza_de_Comprobación3[[#This Row],[Columna8]],"S","N")</f>
        <v>S</v>
      </c>
      <c r="AB249" s="47" t="str">
        <f>IF(S249=Balanza_de_Comprobación3[[#This Row],[Columna9]],"S","N")</f>
        <v>S</v>
      </c>
    </row>
    <row r="250" spans="1:28" x14ac:dyDescent="0.25">
      <c r="A250" s="33" t="s">
        <v>5</v>
      </c>
      <c r="B250" s="53" t="s">
        <v>733</v>
      </c>
      <c r="C250" s="3" t="s">
        <v>734</v>
      </c>
      <c r="D250" s="28">
        <v>6073790.0800000001</v>
      </c>
      <c r="E250" s="28">
        <v>0</v>
      </c>
      <c r="F250" s="28">
        <v>0</v>
      </c>
      <c r="G250" s="28">
        <v>0</v>
      </c>
      <c r="H250" s="28">
        <v>6073790.0800000001</v>
      </c>
      <c r="I250" s="29">
        <v>0</v>
      </c>
      <c r="K250" s="42" t="s">
        <v>5</v>
      </c>
      <c r="L250" s="43" t="s">
        <v>733</v>
      </c>
      <c r="M250" s="44" t="s">
        <v>734</v>
      </c>
      <c r="N250" s="45">
        <v>6073790.0800000001</v>
      </c>
      <c r="O250" s="45">
        <v>0</v>
      </c>
      <c r="P250" s="45">
        <v>0</v>
      </c>
      <c r="Q250" s="45">
        <v>0</v>
      </c>
      <c r="R250" s="45">
        <v>6073790.0800000001</v>
      </c>
      <c r="S250" s="46">
        <v>0</v>
      </c>
      <c r="T250" s="47" t="str">
        <f>IF(K250=Balanza_de_Comprobación3[[#This Row],[Columna1]],"S","N")</f>
        <v>S</v>
      </c>
      <c r="U250" s="47" t="str">
        <f>IF(L250=Balanza_de_Comprobación3[[#This Row],[Columna2]],"S","N")</f>
        <v>S</v>
      </c>
      <c r="V250" s="47" t="str">
        <f>IF(M250=Balanza_de_Comprobación3[[#This Row],[Columna3]],"S","N")</f>
        <v>S</v>
      </c>
      <c r="W250" s="47" t="str">
        <f>IF(N250=Balanza_de_Comprobación3[[#This Row],[Columna4]],"S","N")</f>
        <v>S</v>
      </c>
      <c r="X250" s="47" t="str">
        <f>IF(O250=Balanza_de_Comprobación3[[#This Row],[Columna5]],"S","N")</f>
        <v>S</v>
      </c>
      <c r="Y250" s="47" t="str">
        <f>IF(P250=Balanza_de_Comprobación3[[#This Row],[Columna6]],"S","N")</f>
        <v>S</v>
      </c>
      <c r="Z250" s="47" t="str">
        <f>IF(Q250=Balanza_de_Comprobación3[[#This Row],[Columna7]],"S","N")</f>
        <v>S</v>
      </c>
      <c r="AA250" s="47" t="str">
        <f>IF(R250=Balanza_de_Comprobación3[[#This Row],[Columna8]],"S","N")</f>
        <v>S</v>
      </c>
      <c r="AB250" s="47" t="str">
        <f>IF(S250=Balanza_de_Comprobación3[[#This Row],[Columna9]],"S","N")</f>
        <v>S</v>
      </c>
    </row>
    <row r="251" spans="1:28" x14ac:dyDescent="0.25">
      <c r="A251" s="33" t="s">
        <v>5</v>
      </c>
      <c r="B251" s="53" t="s">
        <v>468</v>
      </c>
      <c r="C251" s="3" t="s">
        <v>469</v>
      </c>
      <c r="D251" s="28">
        <v>175227458.25</v>
      </c>
      <c r="E251" s="28">
        <v>0</v>
      </c>
      <c r="F251" s="28">
        <v>16809.400000000001</v>
      </c>
      <c r="G251" s="28">
        <v>0</v>
      </c>
      <c r="H251" s="28">
        <v>175244267.65000001</v>
      </c>
      <c r="I251" s="29">
        <v>0</v>
      </c>
      <c r="K251" s="42" t="s">
        <v>5</v>
      </c>
      <c r="L251" s="43" t="s">
        <v>468</v>
      </c>
      <c r="M251" s="44" t="s">
        <v>469</v>
      </c>
      <c r="N251" s="45">
        <v>175227458.25</v>
      </c>
      <c r="O251" s="45">
        <v>0</v>
      </c>
      <c r="P251" s="45">
        <v>16809.400000000001</v>
      </c>
      <c r="Q251" s="45">
        <v>0</v>
      </c>
      <c r="R251" s="45">
        <v>175244267.65000001</v>
      </c>
      <c r="S251" s="46">
        <v>0</v>
      </c>
      <c r="T251" s="47" t="str">
        <f>IF(K251=Balanza_de_Comprobación3[[#This Row],[Columna1]],"S","N")</f>
        <v>S</v>
      </c>
      <c r="U251" s="47" t="str">
        <f>IF(L251=Balanza_de_Comprobación3[[#This Row],[Columna2]],"S","N")</f>
        <v>S</v>
      </c>
      <c r="V251" s="47" t="str">
        <f>IF(M251=Balanza_de_Comprobación3[[#This Row],[Columna3]],"S","N")</f>
        <v>S</v>
      </c>
      <c r="W251" s="47" t="str">
        <f>IF(N251=Balanza_de_Comprobación3[[#This Row],[Columna4]],"S","N")</f>
        <v>S</v>
      </c>
      <c r="X251" s="47" t="str">
        <f>IF(O251=Balanza_de_Comprobación3[[#This Row],[Columna5]],"S","N")</f>
        <v>S</v>
      </c>
      <c r="Y251" s="47" t="str">
        <f>IF(P251=Balanza_de_Comprobación3[[#This Row],[Columna6]],"S","N")</f>
        <v>S</v>
      </c>
      <c r="Z251" s="47" t="str">
        <f>IF(Q251=Balanza_de_Comprobación3[[#This Row],[Columna7]],"S","N")</f>
        <v>S</v>
      </c>
      <c r="AA251" s="47" t="str">
        <f>IF(R251=Balanza_de_Comprobación3[[#This Row],[Columna8]],"S","N")</f>
        <v>S</v>
      </c>
      <c r="AB251" s="47" t="str">
        <f>IF(S251=Balanza_de_Comprobación3[[#This Row],[Columna9]],"S","N")</f>
        <v>S</v>
      </c>
    </row>
    <row r="252" spans="1:28" x14ac:dyDescent="0.25">
      <c r="A252" s="33" t="s">
        <v>5</v>
      </c>
      <c r="B252" s="53" t="s">
        <v>470</v>
      </c>
      <c r="C252" s="3" t="s">
        <v>471</v>
      </c>
      <c r="D252" s="28">
        <v>232170.03</v>
      </c>
      <c r="E252" s="28">
        <v>0</v>
      </c>
      <c r="F252" s="28">
        <v>0</v>
      </c>
      <c r="G252" s="28">
        <v>0</v>
      </c>
      <c r="H252" s="28">
        <v>232170.03</v>
      </c>
      <c r="I252" s="29">
        <v>0</v>
      </c>
      <c r="K252" s="42" t="s">
        <v>5</v>
      </c>
      <c r="L252" s="43" t="s">
        <v>470</v>
      </c>
      <c r="M252" s="44" t="s">
        <v>471</v>
      </c>
      <c r="N252" s="45">
        <v>232170.03</v>
      </c>
      <c r="O252" s="45">
        <v>0</v>
      </c>
      <c r="P252" s="45">
        <v>0</v>
      </c>
      <c r="Q252" s="45">
        <v>0</v>
      </c>
      <c r="R252" s="45">
        <v>232170.03</v>
      </c>
      <c r="S252" s="46">
        <v>0</v>
      </c>
      <c r="T252" s="47" t="str">
        <f>IF(K252=Balanza_de_Comprobación3[[#This Row],[Columna1]],"S","N")</f>
        <v>S</v>
      </c>
      <c r="U252" s="47" t="str">
        <f>IF(L252=Balanza_de_Comprobación3[[#This Row],[Columna2]],"S","N")</f>
        <v>S</v>
      </c>
      <c r="V252" s="47" t="str">
        <f>IF(M252=Balanza_de_Comprobación3[[#This Row],[Columna3]],"S","N")</f>
        <v>S</v>
      </c>
      <c r="W252" s="47" t="str">
        <f>IF(N252=Balanza_de_Comprobación3[[#This Row],[Columna4]],"S","N")</f>
        <v>S</v>
      </c>
      <c r="X252" s="47" t="str">
        <f>IF(O252=Balanza_de_Comprobación3[[#This Row],[Columna5]],"S","N")</f>
        <v>S</v>
      </c>
      <c r="Y252" s="47" t="str">
        <f>IF(P252=Balanza_de_Comprobación3[[#This Row],[Columna6]],"S","N")</f>
        <v>S</v>
      </c>
      <c r="Z252" s="47" t="str">
        <f>IF(Q252=Balanza_de_Comprobación3[[#This Row],[Columna7]],"S","N")</f>
        <v>S</v>
      </c>
      <c r="AA252" s="47" t="str">
        <f>IF(R252=Balanza_de_Comprobación3[[#This Row],[Columna8]],"S","N")</f>
        <v>S</v>
      </c>
      <c r="AB252" s="47" t="str">
        <f>IF(S252=Balanza_de_Comprobación3[[#This Row],[Columna9]],"S","N")</f>
        <v>S</v>
      </c>
    </row>
    <row r="253" spans="1:28" x14ac:dyDescent="0.25">
      <c r="A253" s="33" t="s">
        <v>5</v>
      </c>
      <c r="B253" s="53" t="s">
        <v>472</v>
      </c>
      <c r="C253" s="3" t="s">
        <v>473</v>
      </c>
      <c r="D253" s="28">
        <v>4563.93</v>
      </c>
      <c r="E253" s="28">
        <v>0</v>
      </c>
      <c r="F253" s="28">
        <v>-4563.93</v>
      </c>
      <c r="G253" s="28">
        <v>0</v>
      </c>
      <c r="H253" s="28">
        <v>0</v>
      </c>
      <c r="I253" s="29">
        <v>0</v>
      </c>
      <c r="K253" s="42" t="s">
        <v>5</v>
      </c>
      <c r="L253" s="43" t="s">
        <v>472</v>
      </c>
      <c r="M253" s="44" t="s">
        <v>473</v>
      </c>
      <c r="N253" s="45">
        <v>4563.93</v>
      </c>
      <c r="O253" s="45">
        <v>0</v>
      </c>
      <c r="P253" s="45">
        <v>-4563.93</v>
      </c>
      <c r="Q253" s="45">
        <v>0</v>
      </c>
      <c r="R253" s="45">
        <v>0</v>
      </c>
      <c r="S253" s="46">
        <v>0</v>
      </c>
      <c r="T253" s="47" t="str">
        <f>IF(K253=Balanza_de_Comprobación3[[#This Row],[Columna1]],"S","N")</f>
        <v>S</v>
      </c>
      <c r="U253" s="47" t="str">
        <f>IF(L253=Balanza_de_Comprobación3[[#This Row],[Columna2]],"S","N")</f>
        <v>S</v>
      </c>
      <c r="V253" s="47" t="str">
        <f>IF(M253=Balanza_de_Comprobación3[[#This Row],[Columna3]],"S","N")</f>
        <v>S</v>
      </c>
      <c r="W253" s="47" t="str">
        <f>IF(N253=Balanza_de_Comprobación3[[#This Row],[Columna4]],"S","N")</f>
        <v>S</v>
      </c>
      <c r="X253" s="47" t="str">
        <f>IF(O253=Balanza_de_Comprobación3[[#This Row],[Columna5]],"S","N")</f>
        <v>S</v>
      </c>
      <c r="Y253" s="47" t="str">
        <f>IF(P253=Balanza_de_Comprobación3[[#This Row],[Columna6]],"S","N")</f>
        <v>S</v>
      </c>
      <c r="Z253" s="47" t="str">
        <f>IF(Q253=Balanza_de_Comprobación3[[#This Row],[Columna7]],"S","N")</f>
        <v>S</v>
      </c>
      <c r="AA253" s="47" t="str">
        <f>IF(R253=Balanza_de_Comprobación3[[#This Row],[Columna8]],"S","N")</f>
        <v>S</v>
      </c>
      <c r="AB253" s="47" t="str">
        <f>IF(S253=Balanza_de_Comprobación3[[#This Row],[Columna9]],"S","N")</f>
        <v>S</v>
      </c>
    </row>
    <row r="254" spans="1:28" x14ac:dyDescent="0.25">
      <c r="A254" s="33" t="s">
        <v>5</v>
      </c>
      <c r="B254" s="53" t="s">
        <v>474</v>
      </c>
      <c r="C254" s="3" t="s">
        <v>475</v>
      </c>
      <c r="D254" s="28">
        <v>59742.97</v>
      </c>
      <c r="E254" s="28">
        <v>0</v>
      </c>
      <c r="F254" s="28">
        <v>0</v>
      </c>
      <c r="G254" s="28">
        <v>0</v>
      </c>
      <c r="H254" s="28">
        <v>59742.97</v>
      </c>
      <c r="I254" s="29">
        <v>0</v>
      </c>
      <c r="K254" s="42" t="s">
        <v>5</v>
      </c>
      <c r="L254" s="43" t="s">
        <v>474</v>
      </c>
      <c r="M254" s="44" t="s">
        <v>475</v>
      </c>
      <c r="N254" s="45">
        <v>59742.97</v>
      </c>
      <c r="O254" s="45">
        <v>0</v>
      </c>
      <c r="P254" s="45">
        <v>0</v>
      </c>
      <c r="Q254" s="45">
        <v>0</v>
      </c>
      <c r="R254" s="45">
        <v>59742.97</v>
      </c>
      <c r="S254" s="46">
        <v>0</v>
      </c>
      <c r="T254" s="47" t="str">
        <f>IF(K254=Balanza_de_Comprobación3[[#This Row],[Columna1]],"S","N")</f>
        <v>S</v>
      </c>
      <c r="U254" s="47" t="str">
        <f>IF(L254=Balanza_de_Comprobación3[[#This Row],[Columna2]],"S","N")</f>
        <v>S</v>
      </c>
      <c r="V254" s="47" t="str">
        <f>IF(M254=Balanza_de_Comprobación3[[#This Row],[Columna3]],"S","N")</f>
        <v>S</v>
      </c>
      <c r="W254" s="47" t="str">
        <f>IF(N254=Balanza_de_Comprobación3[[#This Row],[Columna4]],"S","N")</f>
        <v>S</v>
      </c>
      <c r="X254" s="47" t="str">
        <f>IF(O254=Balanza_de_Comprobación3[[#This Row],[Columna5]],"S","N")</f>
        <v>S</v>
      </c>
      <c r="Y254" s="47" t="str">
        <f>IF(P254=Balanza_de_Comprobación3[[#This Row],[Columna6]],"S","N")</f>
        <v>S</v>
      </c>
      <c r="Z254" s="47" t="str">
        <f>IF(Q254=Balanza_de_Comprobación3[[#This Row],[Columna7]],"S","N")</f>
        <v>S</v>
      </c>
      <c r="AA254" s="47" t="str">
        <f>IF(R254=Balanza_de_Comprobación3[[#This Row],[Columna8]],"S","N")</f>
        <v>S</v>
      </c>
      <c r="AB254" s="47" t="str">
        <f>IF(S254=Balanza_de_Comprobación3[[#This Row],[Columna9]],"S","N")</f>
        <v>S</v>
      </c>
    </row>
    <row r="255" spans="1:28" x14ac:dyDescent="0.25">
      <c r="A255" s="33" t="s">
        <v>5</v>
      </c>
      <c r="B255" s="53" t="s">
        <v>476</v>
      </c>
      <c r="C255" s="3" t="s">
        <v>477</v>
      </c>
      <c r="D255" s="28">
        <v>760595.46</v>
      </c>
      <c r="E255" s="28">
        <v>0</v>
      </c>
      <c r="F255" s="28">
        <v>0</v>
      </c>
      <c r="G255" s="28">
        <v>0</v>
      </c>
      <c r="H255" s="28">
        <v>760595.46</v>
      </c>
      <c r="I255" s="29">
        <v>0</v>
      </c>
      <c r="K255" s="42" t="s">
        <v>5</v>
      </c>
      <c r="L255" s="43" t="s">
        <v>476</v>
      </c>
      <c r="M255" s="44" t="s">
        <v>477</v>
      </c>
      <c r="N255" s="45">
        <v>760595.46</v>
      </c>
      <c r="O255" s="45">
        <v>0</v>
      </c>
      <c r="P255" s="45">
        <v>0</v>
      </c>
      <c r="Q255" s="45">
        <v>0</v>
      </c>
      <c r="R255" s="45">
        <v>760595.46</v>
      </c>
      <c r="S255" s="46">
        <v>0</v>
      </c>
      <c r="T255" s="47" t="str">
        <f>IF(K255=Balanza_de_Comprobación3[[#This Row],[Columna1]],"S","N")</f>
        <v>S</v>
      </c>
      <c r="U255" s="47" t="str">
        <f>IF(L255=Balanza_de_Comprobación3[[#This Row],[Columna2]],"S","N")</f>
        <v>S</v>
      </c>
      <c r="V255" s="47" t="str">
        <f>IF(M255=Balanza_de_Comprobación3[[#This Row],[Columna3]],"S","N")</f>
        <v>S</v>
      </c>
      <c r="W255" s="47" t="str">
        <f>IF(N255=Balanza_de_Comprobación3[[#This Row],[Columna4]],"S","N")</f>
        <v>S</v>
      </c>
      <c r="X255" s="47" t="str">
        <f>IF(O255=Balanza_de_Comprobación3[[#This Row],[Columna5]],"S","N")</f>
        <v>S</v>
      </c>
      <c r="Y255" s="47" t="str">
        <f>IF(P255=Balanza_de_Comprobación3[[#This Row],[Columna6]],"S","N")</f>
        <v>S</v>
      </c>
      <c r="Z255" s="47" t="str">
        <f>IF(Q255=Balanza_de_Comprobación3[[#This Row],[Columna7]],"S","N")</f>
        <v>S</v>
      </c>
      <c r="AA255" s="47" t="str">
        <f>IF(R255=Balanza_de_Comprobación3[[#This Row],[Columna8]],"S","N")</f>
        <v>S</v>
      </c>
      <c r="AB255" s="47" t="str">
        <f>IF(S255=Balanza_de_Comprobación3[[#This Row],[Columna9]],"S","N")</f>
        <v>S</v>
      </c>
    </row>
    <row r="256" spans="1:28" x14ac:dyDescent="0.25">
      <c r="A256" s="33" t="s">
        <v>5</v>
      </c>
      <c r="B256" s="53" t="s">
        <v>478</v>
      </c>
      <c r="C256" s="3" t="s">
        <v>479</v>
      </c>
      <c r="D256" s="28">
        <v>1215587.22</v>
      </c>
      <c r="E256" s="28">
        <v>0</v>
      </c>
      <c r="F256" s="28">
        <v>0</v>
      </c>
      <c r="G256" s="28">
        <v>0</v>
      </c>
      <c r="H256" s="28">
        <v>1215587.22</v>
      </c>
      <c r="I256" s="29">
        <v>0</v>
      </c>
      <c r="K256" s="42" t="s">
        <v>5</v>
      </c>
      <c r="L256" s="43" t="s">
        <v>478</v>
      </c>
      <c r="M256" s="44" t="s">
        <v>479</v>
      </c>
      <c r="N256" s="45">
        <v>1215587.22</v>
      </c>
      <c r="O256" s="45">
        <v>0</v>
      </c>
      <c r="P256" s="45">
        <v>0</v>
      </c>
      <c r="Q256" s="45">
        <v>0</v>
      </c>
      <c r="R256" s="45">
        <v>1215587.22</v>
      </c>
      <c r="S256" s="46">
        <v>0</v>
      </c>
      <c r="T256" s="47" t="str">
        <f>IF(K256=Balanza_de_Comprobación3[[#This Row],[Columna1]],"S","N")</f>
        <v>S</v>
      </c>
      <c r="U256" s="47" t="str">
        <f>IF(L256=Balanza_de_Comprobación3[[#This Row],[Columna2]],"S","N")</f>
        <v>S</v>
      </c>
      <c r="V256" s="47" t="str">
        <f>IF(M256=Balanza_de_Comprobación3[[#This Row],[Columna3]],"S","N")</f>
        <v>S</v>
      </c>
      <c r="W256" s="47" t="str">
        <f>IF(N256=Balanza_de_Comprobación3[[#This Row],[Columna4]],"S","N")</f>
        <v>S</v>
      </c>
      <c r="X256" s="47" t="str">
        <f>IF(O256=Balanza_de_Comprobación3[[#This Row],[Columna5]],"S","N")</f>
        <v>S</v>
      </c>
      <c r="Y256" s="47" t="str">
        <f>IF(P256=Balanza_de_Comprobación3[[#This Row],[Columna6]],"S","N")</f>
        <v>S</v>
      </c>
      <c r="Z256" s="47" t="str">
        <f>IF(Q256=Balanza_de_Comprobación3[[#This Row],[Columna7]],"S","N")</f>
        <v>S</v>
      </c>
      <c r="AA256" s="47" t="str">
        <f>IF(R256=Balanza_de_Comprobación3[[#This Row],[Columna8]],"S","N")</f>
        <v>S</v>
      </c>
      <c r="AB256" s="47" t="str">
        <f>IF(S256=Balanza_de_Comprobación3[[#This Row],[Columna9]],"S","N")</f>
        <v>S</v>
      </c>
    </row>
    <row r="257" spans="1:28" x14ac:dyDescent="0.25">
      <c r="A257" s="33" t="s">
        <v>5</v>
      </c>
      <c r="B257" s="53" t="s">
        <v>480</v>
      </c>
      <c r="C257" s="3" t="s">
        <v>481</v>
      </c>
      <c r="D257" s="28">
        <v>3288390.28</v>
      </c>
      <c r="E257" s="28">
        <v>0</v>
      </c>
      <c r="F257" s="28">
        <v>21373.33</v>
      </c>
      <c r="G257" s="28">
        <v>0</v>
      </c>
      <c r="H257" s="28">
        <v>3309763.61</v>
      </c>
      <c r="I257" s="29">
        <v>0</v>
      </c>
      <c r="K257" s="42" t="s">
        <v>5</v>
      </c>
      <c r="L257" s="43" t="s">
        <v>480</v>
      </c>
      <c r="M257" s="44" t="s">
        <v>481</v>
      </c>
      <c r="N257" s="45">
        <v>3288390.28</v>
      </c>
      <c r="O257" s="45">
        <v>0</v>
      </c>
      <c r="P257" s="45">
        <v>21373.33</v>
      </c>
      <c r="Q257" s="45">
        <v>0</v>
      </c>
      <c r="R257" s="45">
        <v>3309763.61</v>
      </c>
      <c r="S257" s="46">
        <v>0</v>
      </c>
      <c r="T257" s="47" t="str">
        <f>IF(K257=Balanza_de_Comprobación3[[#This Row],[Columna1]],"S","N")</f>
        <v>S</v>
      </c>
      <c r="U257" s="47" t="str">
        <f>IF(L257=Balanza_de_Comprobación3[[#This Row],[Columna2]],"S","N")</f>
        <v>S</v>
      </c>
      <c r="V257" s="47" t="str">
        <f>IF(M257=Balanza_de_Comprobación3[[#This Row],[Columna3]],"S","N")</f>
        <v>S</v>
      </c>
      <c r="W257" s="47" t="str">
        <f>IF(N257=Balanza_de_Comprobación3[[#This Row],[Columna4]],"S","N")</f>
        <v>S</v>
      </c>
      <c r="X257" s="47" t="str">
        <f>IF(O257=Balanza_de_Comprobación3[[#This Row],[Columna5]],"S","N")</f>
        <v>S</v>
      </c>
      <c r="Y257" s="47" t="str">
        <f>IF(P257=Balanza_de_Comprobación3[[#This Row],[Columna6]],"S","N")</f>
        <v>S</v>
      </c>
      <c r="Z257" s="47" t="str">
        <f>IF(Q257=Balanza_de_Comprobación3[[#This Row],[Columna7]],"S","N")</f>
        <v>S</v>
      </c>
      <c r="AA257" s="47" t="str">
        <f>IF(R257=Balanza_de_Comprobación3[[#This Row],[Columna8]],"S","N")</f>
        <v>S</v>
      </c>
      <c r="AB257" s="47" t="str">
        <f>IF(S257=Balanza_de_Comprobación3[[#This Row],[Columna9]],"S","N")</f>
        <v>S</v>
      </c>
    </row>
    <row r="258" spans="1:28" x14ac:dyDescent="0.25">
      <c r="A258" s="33" t="s">
        <v>5</v>
      </c>
      <c r="B258" s="53" t="s">
        <v>482</v>
      </c>
      <c r="C258" s="3" t="s">
        <v>483</v>
      </c>
      <c r="D258" s="28">
        <v>147434350.33000001</v>
      </c>
      <c r="E258" s="28">
        <v>0</v>
      </c>
      <c r="F258" s="28">
        <v>0</v>
      </c>
      <c r="G258" s="28">
        <v>0</v>
      </c>
      <c r="H258" s="28">
        <v>147434350.33000001</v>
      </c>
      <c r="I258" s="29">
        <v>0</v>
      </c>
      <c r="K258" s="42" t="s">
        <v>5</v>
      </c>
      <c r="L258" s="43" t="s">
        <v>482</v>
      </c>
      <c r="M258" s="44" t="s">
        <v>483</v>
      </c>
      <c r="N258" s="45">
        <v>147434350.33000001</v>
      </c>
      <c r="O258" s="45">
        <v>0</v>
      </c>
      <c r="P258" s="45">
        <v>0</v>
      </c>
      <c r="Q258" s="45">
        <v>0</v>
      </c>
      <c r="R258" s="45">
        <v>147434350.33000001</v>
      </c>
      <c r="S258" s="46">
        <v>0</v>
      </c>
      <c r="T258" s="47" t="str">
        <f>IF(K258=Balanza_de_Comprobación3[[#This Row],[Columna1]],"S","N")</f>
        <v>S</v>
      </c>
      <c r="U258" s="47" t="str">
        <f>IF(L258=Balanza_de_Comprobación3[[#This Row],[Columna2]],"S","N")</f>
        <v>S</v>
      </c>
      <c r="V258" s="47" t="str">
        <f>IF(M258=Balanza_de_Comprobación3[[#This Row],[Columna3]],"S","N")</f>
        <v>S</v>
      </c>
      <c r="W258" s="47" t="str">
        <f>IF(N258=Balanza_de_Comprobación3[[#This Row],[Columna4]],"S","N")</f>
        <v>S</v>
      </c>
      <c r="X258" s="47" t="str">
        <f>IF(O258=Balanza_de_Comprobación3[[#This Row],[Columna5]],"S","N")</f>
        <v>S</v>
      </c>
      <c r="Y258" s="47" t="str">
        <f>IF(P258=Balanza_de_Comprobación3[[#This Row],[Columna6]],"S","N")</f>
        <v>S</v>
      </c>
      <c r="Z258" s="47" t="str">
        <f>IF(Q258=Balanza_de_Comprobación3[[#This Row],[Columna7]],"S","N")</f>
        <v>S</v>
      </c>
      <c r="AA258" s="47" t="str">
        <f>IF(R258=Balanza_de_Comprobación3[[#This Row],[Columna8]],"S","N")</f>
        <v>S</v>
      </c>
      <c r="AB258" s="47" t="str">
        <f>IF(S258=Balanza_de_Comprobación3[[#This Row],[Columna9]],"S","N")</f>
        <v>S</v>
      </c>
    </row>
    <row r="259" spans="1:28" x14ac:dyDescent="0.25">
      <c r="A259" s="33" t="s">
        <v>5</v>
      </c>
      <c r="B259" s="53" t="s">
        <v>484</v>
      </c>
      <c r="C259" s="3" t="s">
        <v>485</v>
      </c>
      <c r="D259" s="28">
        <v>5789101.5599999996</v>
      </c>
      <c r="E259" s="28">
        <v>0</v>
      </c>
      <c r="F259" s="28">
        <v>0</v>
      </c>
      <c r="G259" s="28">
        <v>0</v>
      </c>
      <c r="H259" s="28">
        <v>5789101.5599999996</v>
      </c>
      <c r="I259" s="29">
        <v>0</v>
      </c>
      <c r="K259" s="42" t="s">
        <v>5</v>
      </c>
      <c r="L259" s="43" t="s">
        <v>484</v>
      </c>
      <c r="M259" s="44" t="s">
        <v>485</v>
      </c>
      <c r="N259" s="45">
        <v>5789101.5599999996</v>
      </c>
      <c r="O259" s="45">
        <v>0</v>
      </c>
      <c r="P259" s="45">
        <v>0</v>
      </c>
      <c r="Q259" s="45">
        <v>0</v>
      </c>
      <c r="R259" s="45">
        <v>5789101.5599999996</v>
      </c>
      <c r="S259" s="46">
        <v>0</v>
      </c>
      <c r="T259" s="47" t="str">
        <f>IF(K259=Balanza_de_Comprobación3[[#This Row],[Columna1]],"S","N")</f>
        <v>S</v>
      </c>
      <c r="U259" s="47" t="str">
        <f>IF(L259=Balanza_de_Comprobación3[[#This Row],[Columna2]],"S","N")</f>
        <v>S</v>
      </c>
      <c r="V259" s="47" t="str">
        <f>IF(M259=Balanza_de_Comprobación3[[#This Row],[Columna3]],"S","N")</f>
        <v>S</v>
      </c>
      <c r="W259" s="47" t="str">
        <f>IF(N259=Balanza_de_Comprobación3[[#This Row],[Columna4]],"S","N")</f>
        <v>S</v>
      </c>
      <c r="X259" s="47" t="str">
        <f>IF(O259=Balanza_de_Comprobación3[[#This Row],[Columna5]],"S","N")</f>
        <v>S</v>
      </c>
      <c r="Y259" s="47" t="str">
        <f>IF(P259=Balanza_de_Comprobación3[[#This Row],[Columna6]],"S","N")</f>
        <v>S</v>
      </c>
      <c r="Z259" s="47" t="str">
        <f>IF(Q259=Balanza_de_Comprobación3[[#This Row],[Columna7]],"S","N")</f>
        <v>S</v>
      </c>
      <c r="AA259" s="47" t="str">
        <f>IF(R259=Balanza_de_Comprobación3[[#This Row],[Columna8]],"S","N")</f>
        <v>S</v>
      </c>
      <c r="AB259" s="47" t="str">
        <f>IF(S259=Balanza_de_Comprobación3[[#This Row],[Columna9]],"S","N")</f>
        <v>S</v>
      </c>
    </row>
    <row r="260" spans="1:28" x14ac:dyDescent="0.25">
      <c r="A260" s="33" t="s">
        <v>5</v>
      </c>
      <c r="B260" s="53" t="s">
        <v>486</v>
      </c>
      <c r="C260" s="3" t="s">
        <v>487</v>
      </c>
      <c r="D260" s="28">
        <v>19993.2</v>
      </c>
      <c r="E260" s="28">
        <v>0</v>
      </c>
      <c r="F260" s="28">
        <v>0</v>
      </c>
      <c r="G260" s="28">
        <v>0</v>
      </c>
      <c r="H260" s="28">
        <v>19993.2</v>
      </c>
      <c r="I260" s="29">
        <v>0</v>
      </c>
      <c r="K260" s="42" t="s">
        <v>5</v>
      </c>
      <c r="L260" s="43" t="s">
        <v>486</v>
      </c>
      <c r="M260" s="44" t="s">
        <v>487</v>
      </c>
      <c r="N260" s="45">
        <v>19993.2</v>
      </c>
      <c r="O260" s="45">
        <v>0</v>
      </c>
      <c r="P260" s="45">
        <v>0</v>
      </c>
      <c r="Q260" s="45">
        <v>0</v>
      </c>
      <c r="R260" s="45">
        <v>19993.2</v>
      </c>
      <c r="S260" s="46">
        <v>0</v>
      </c>
      <c r="T260" s="47" t="str">
        <f>IF(K260=Balanza_de_Comprobación3[[#This Row],[Columna1]],"S","N")</f>
        <v>S</v>
      </c>
      <c r="U260" s="47" t="str">
        <f>IF(L260=Balanza_de_Comprobación3[[#This Row],[Columna2]],"S","N")</f>
        <v>S</v>
      </c>
      <c r="V260" s="47" t="str">
        <f>IF(M260=Balanza_de_Comprobación3[[#This Row],[Columna3]],"S","N")</f>
        <v>S</v>
      </c>
      <c r="W260" s="47" t="str">
        <f>IF(N260=Balanza_de_Comprobación3[[#This Row],[Columna4]],"S","N")</f>
        <v>S</v>
      </c>
      <c r="X260" s="47" t="str">
        <f>IF(O260=Balanza_de_Comprobación3[[#This Row],[Columna5]],"S","N")</f>
        <v>S</v>
      </c>
      <c r="Y260" s="47" t="str">
        <f>IF(P260=Balanza_de_Comprobación3[[#This Row],[Columna6]],"S","N")</f>
        <v>S</v>
      </c>
      <c r="Z260" s="47" t="str">
        <f>IF(Q260=Balanza_de_Comprobación3[[#This Row],[Columna7]],"S","N")</f>
        <v>S</v>
      </c>
      <c r="AA260" s="47" t="str">
        <f>IF(R260=Balanza_de_Comprobación3[[#This Row],[Columna8]],"S","N")</f>
        <v>S</v>
      </c>
      <c r="AB260" s="47" t="str">
        <f>IF(S260=Balanza_de_Comprobación3[[#This Row],[Columna9]],"S","N")</f>
        <v>S</v>
      </c>
    </row>
    <row r="261" spans="1:28" x14ac:dyDescent="0.25">
      <c r="A261" s="33" t="s">
        <v>5</v>
      </c>
      <c r="B261" s="53" t="s">
        <v>488</v>
      </c>
      <c r="C261" s="3" t="s">
        <v>489</v>
      </c>
      <c r="D261" s="28">
        <v>4846012.2699999996</v>
      </c>
      <c r="E261" s="28">
        <v>0</v>
      </c>
      <c r="F261" s="28">
        <v>0</v>
      </c>
      <c r="G261" s="28">
        <v>0</v>
      </c>
      <c r="H261" s="28">
        <v>4846012.2699999996</v>
      </c>
      <c r="I261" s="29">
        <v>0</v>
      </c>
      <c r="K261" s="42" t="s">
        <v>5</v>
      </c>
      <c r="L261" s="43" t="s">
        <v>488</v>
      </c>
      <c r="M261" s="44" t="s">
        <v>489</v>
      </c>
      <c r="N261" s="45">
        <v>4846012.2699999996</v>
      </c>
      <c r="O261" s="45">
        <v>0</v>
      </c>
      <c r="P261" s="45">
        <v>0</v>
      </c>
      <c r="Q261" s="45">
        <v>0</v>
      </c>
      <c r="R261" s="45">
        <v>4846012.2699999996</v>
      </c>
      <c r="S261" s="46">
        <v>0</v>
      </c>
      <c r="T261" s="47" t="str">
        <f>IF(K261=Balanza_de_Comprobación3[[#This Row],[Columna1]],"S","N")</f>
        <v>S</v>
      </c>
      <c r="U261" s="47" t="str">
        <f>IF(L261=Balanza_de_Comprobación3[[#This Row],[Columna2]],"S","N")</f>
        <v>S</v>
      </c>
      <c r="V261" s="47" t="str">
        <f>IF(M261=Balanza_de_Comprobación3[[#This Row],[Columna3]],"S","N")</f>
        <v>S</v>
      </c>
      <c r="W261" s="47" t="str">
        <f>IF(N261=Balanza_de_Comprobación3[[#This Row],[Columna4]],"S","N")</f>
        <v>S</v>
      </c>
      <c r="X261" s="47" t="str">
        <f>IF(O261=Balanza_de_Comprobación3[[#This Row],[Columna5]],"S","N")</f>
        <v>S</v>
      </c>
      <c r="Y261" s="47" t="str">
        <f>IF(P261=Balanza_de_Comprobación3[[#This Row],[Columna6]],"S","N")</f>
        <v>S</v>
      </c>
      <c r="Z261" s="47" t="str">
        <f>IF(Q261=Balanza_de_Comprobación3[[#This Row],[Columna7]],"S","N")</f>
        <v>S</v>
      </c>
      <c r="AA261" s="47" t="str">
        <f>IF(R261=Balanza_de_Comprobación3[[#This Row],[Columna8]],"S","N")</f>
        <v>S</v>
      </c>
      <c r="AB261" s="47" t="str">
        <f>IF(S261=Balanza_de_Comprobación3[[#This Row],[Columna9]],"S","N")</f>
        <v>S</v>
      </c>
    </row>
    <row r="262" spans="1:28" x14ac:dyDescent="0.25">
      <c r="A262" s="33" t="s">
        <v>5</v>
      </c>
      <c r="B262" s="53" t="s">
        <v>490</v>
      </c>
      <c r="C262" s="3" t="s">
        <v>491</v>
      </c>
      <c r="D262" s="28">
        <v>6809627.7599999998</v>
      </c>
      <c r="E262" s="28">
        <v>0</v>
      </c>
      <c r="F262" s="28">
        <v>0</v>
      </c>
      <c r="G262" s="28">
        <v>0</v>
      </c>
      <c r="H262" s="28">
        <v>6809627.7599999998</v>
      </c>
      <c r="I262" s="29">
        <v>0</v>
      </c>
      <c r="K262" s="42" t="s">
        <v>5</v>
      </c>
      <c r="L262" s="43" t="s">
        <v>490</v>
      </c>
      <c r="M262" s="44" t="s">
        <v>491</v>
      </c>
      <c r="N262" s="45">
        <v>6809627.7599999998</v>
      </c>
      <c r="O262" s="45">
        <v>0</v>
      </c>
      <c r="P262" s="45">
        <v>0</v>
      </c>
      <c r="Q262" s="45">
        <v>0</v>
      </c>
      <c r="R262" s="45">
        <v>6809627.7599999998</v>
      </c>
      <c r="S262" s="46">
        <v>0</v>
      </c>
      <c r="T262" s="47" t="str">
        <f>IF(K262=Balanza_de_Comprobación3[[#This Row],[Columna1]],"S","N")</f>
        <v>S</v>
      </c>
      <c r="U262" s="47" t="str">
        <f>IF(L262=Balanza_de_Comprobación3[[#This Row],[Columna2]],"S","N")</f>
        <v>S</v>
      </c>
      <c r="V262" s="47" t="str">
        <f>IF(M262=Balanza_de_Comprobación3[[#This Row],[Columna3]],"S","N")</f>
        <v>S</v>
      </c>
      <c r="W262" s="47" t="str">
        <f>IF(N262=Balanza_de_Comprobación3[[#This Row],[Columna4]],"S","N")</f>
        <v>S</v>
      </c>
      <c r="X262" s="47" t="str">
        <f>IF(O262=Balanza_de_Comprobación3[[#This Row],[Columna5]],"S","N")</f>
        <v>S</v>
      </c>
      <c r="Y262" s="47" t="str">
        <f>IF(P262=Balanza_de_Comprobación3[[#This Row],[Columna6]],"S","N")</f>
        <v>S</v>
      </c>
      <c r="Z262" s="47" t="str">
        <f>IF(Q262=Balanza_de_Comprobación3[[#This Row],[Columna7]],"S","N")</f>
        <v>S</v>
      </c>
      <c r="AA262" s="47" t="str">
        <f>IF(R262=Balanza_de_Comprobación3[[#This Row],[Columna8]],"S","N")</f>
        <v>S</v>
      </c>
      <c r="AB262" s="47" t="str">
        <f>IF(S262=Balanza_de_Comprobación3[[#This Row],[Columna9]],"S","N")</f>
        <v>S</v>
      </c>
    </row>
    <row r="263" spans="1:28" x14ac:dyDescent="0.25">
      <c r="A263" s="33" t="s">
        <v>5</v>
      </c>
      <c r="B263" s="53" t="s">
        <v>492</v>
      </c>
      <c r="C263" s="3" t="s">
        <v>493</v>
      </c>
      <c r="D263" s="28">
        <v>4767323.24</v>
      </c>
      <c r="E263" s="28">
        <v>0</v>
      </c>
      <c r="F263" s="28">
        <v>0</v>
      </c>
      <c r="G263" s="28">
        <v>0</v>
      </c>
      <c r="H263" s="28">
        <v>4767323.24</v>
      </c>
      <c r="I263" s="29">
        <v>0</v>
      </c>
      <c r="K263" s="42" t="s">
        <v>5</v>
      </c>
      <c r="L263" s="43" t="s">
        <v>492</v>
      </c>
      <c r="M263" s="44" t="s">
        <v>493</v>
      </c>
      <c r="N263" s="45">
        <v>4767323.24</v>
      </c>
      <c r="O263" s="45">
        <v>0</v>
      </c>
      <c r="P263" s="45">
        <v>0</v>
      </c>
      <c r="Q263" s="45">
        <v>0</v>
      </c>
      <c r="R263" s="45">
        <v>4767323.24</v>
      </c>
      <c r="S263" s="46">
        <v>0</v>
      </c>
      <c r="T263" s="47" t="str">
        <f>IF(K263=Balanza_de_Comprobación3[[#This Row],[Columna1]],"S","N")</f>
        <v>S</v>
      </c>
      <c r="U263" s="47" t="str">
        <f>IF(L263=Balanza_de_Comprobación3[[#This Row],[Columna2]],"S","N")</f>
        <v>S</v>
      </c>
      <c r="V263" s="47" t="str">
        <f>IF(M263=Balanza_de_Comprobación3[[#This Row],[Columna3]],"S","N")</f>
        <v>S</v>
      </c>
      <c r="W263" s="47" t="str">
        <f>IF(N263=Balanza_de_Comprobación3[[#This Row],[Columna4]],"S","N")</f>
        <v>S</v>
      </c>
      <c r="X263" s="47" t="str">
        <f>IF(O263=Balanza_de_Comprobación3[[#This Row],[Columna5]],"S","N")</f>
        <v>S</v>
      </c>
      <c r="Y263" s="47" t="str">
        <f>IF(P263=Balanza_de_Comprobación3[[#This Row],[Columna6]],"S","N")</f>
        <v>S</v>
      </c>
      <c r="Z263" s="47" t="str">
        <f>IF(Q263=Balanza_de_Comprobación3[[#This Row],[Columna7]],"S","N")</f>
        <v>S</v>
      </c>
      <c r="AA263" s="47" t="str">
        <f>IF(R263=Balanza_de_Comprobación3[[#This Row],[Columna8]],"S","N")</f>
        <v>S</v>
      </c>
      <c r="AB263" s="47" t="str">
        <f>IF(S263=Balanza_de_Comprobación3[[#This Row],[Columna9]],"S","N")</f>
        <v>S</v>
      </c>
    </row>
    <row r="264" spans="1:28" x14ac:dyDescent="0.25">
      <c r="A264" s="33" t="s">
        <v>104</v>
      </c>
      <c r="B264" s="53" t="s">
        <v>494</v>
      </c>
      <c r="C264" s="3" t="s">
        <v>495</v>
      </c>
      <c r="D264" s="28">
        <v>0</v>
      </c>
      <c r="E264" s="28">
        <v>553189619.60000002</v>
      </c>
      <c r="F264" s="28">
        <v>0</v>
      </c>
      <c r="G264" s="28">
        <v>-41798855.799999997</v>
      </c>
      <c r="H264" s="28">
        <v>0</v>
      </c>
      <c r="I264" s="29">
        <v>511390763.80000001</v>
      </c>
      <c r="K264" s="42" t="s">
        <v>104</v>
      </c>
      <c r="L264" s="43" t="s">
        <v>494</v>
      </c>
      <c r="M264" s="44" t="s">
        <v>495</v>
      </c>
      <c r="N264" s="45">
        <v>0</v>
      </c>
      <c r="O264" s="45">
        <v>553189619.60000002</v>
      </c>
      <c r="P264" s="45">
        <v>0</v>
      </c>
      <c r="Q264" s="45">
        <v>-41798855.799999997</v>
      </c>
      <c r="R264" s="45">
        <v>0</v>
      </c>
      <c r="S264" s="46">
        <v>511390763.80000001</v>
      </c>
      <c r="T264" s="47" t="str">
        <f>IF(K264=Balanza_de_Comprobación3[[#This Row],[Columna1]],"S","N")</f>
        <v>S</v>
      </c>
      <c r="U264" s="47" t="str">
        <f>IF(L264=Balanza_de_Comprobación3[[#This Row],[Columna2]],"S","N")</f>
        <v>S</v>
      </c>
      <c r="V264" s="47" t="str">
        <f>IF(M264=Balanza_de_Comprobación3[[#This Row],[Columna3]],"S","N")</f>
        <v>S</v>
      </c>
      <c r="W264" s="47" t="str">
        <f>IF(N264=Balanza_de_Comprobación3[[#This Row],[Columna4]],"S","N")</f>
        <v>S</v>
      </c>
      <c r="X264" s="47" t="str">
        <f>IF(O264=Balanza_de_Comprobación3[[#This Row],[Columna5]],"S","N")</f>
        <v>S</v>
      </c>
      <c r="Y264" s="47" t="str">
        <f>IF(P264=Balanza_de_Comprobación3[[#This Row],[Columna6]],"S","N")</f>
        <v>S</v>
      </c>
      <c r="Z264" s="47" t="str">
        <f>IF(Q264=Balanza_de_Comprobación3[[#This Row],[Columna7]],"S","N")</f>
        <v>S</v>
      </c>
      <c r="AA264" s="47" t="str">
        <f>IF(R264=Balanza_de_Comprobación3[[#This Row],[Columna8]],"S","N")</f>
        <v>S</v>
      </c>
      <c r="AB264" s="47" t="str">
        <f>IF(S264=Balanza_de_Comprobación3[[#This Row],[Columna9]],"S","N")</f>
        <v>S</v>
      </c>
    </row>
    <row r="265" spans="1:28" x14ac:dyDescent="0.25">
      <c r="A265" s="33" t="s">
        <v>104</v>
      </c>
      <c r="B265" s="53" t="s">
        <v>496</v>
      </c>
      <c r="C265" s="3" t="s">
        <v>443</v>
      </c>
      <c r="D265" s="28">
        <v>0</v>
      </c>
      <c r="E265" s="28">
        <v>240222894.77000001</v>
      </c>
      <c r="F265" s="28">
        <v>0</v>
      </c>
      <c r="G265" s="28">
        <v>-2928815.88</v>
      </c>
      <c r="H265" s="28">
        <v>0</v>
      </c>
      <c r="I265" s="29">
        <v>237294078.88999999</v>
      </c>
      <c r="K265" s="42" t="s">
        <v>104</v>
      </c>
      <c r="L265" s="43" t="s">
        <v>496</v>
      </c>
      <c r="M265" s="44" t="s">
        <v>443</v>
      </c>
      <c r="N265" s="45">
        <v>0</v>
      </c>
      <c r="O265" s="45">
        <v>240222894.77000001</v>
      </c>
      <c r="P265" s="45">
        <v>0</v>
      </c>
      <c r="Q265" s="45">
        <v>-2928815.88</v>
      </c>
      <c r="R265" s="45">
        <v>0</v>
      </c>
      <c r="S265" s="46">
        <v>237294078.88999999</v>
      </c>
      <c r="T265" s="47" t="str">
        <f>IF(K265=Balanza_de_Comprobación3[[#This Row],[Columna1]],"S","N")</f>
        <v>S</v>
      </c>
      <c r="U265" s="47" t="str">
        <f>IF(L265=Balanza_de_Comprobación3[[#This Row],[Columna2]],"S","N")</f>
        <v>S</v>
      </c>
      <c r="V265" s="47" t="str">
        <f>IF(M265=Balanza_de_Comprobación3[[#This Row],[Columna3]],"S","N")</f>
        <v>S</v>
      </c>
      <c r="W265" s="47" t="str">
        <f>IF(N265=Balanza_de_Comprobación3[[#This Row],[Columna4]],"S","N")</f>
        <v>S</v>
      </c>
      <c r="X265" s="47" t="str">
        <f>IF(O265=Balanza_de_Comprobación3[[#This Row],[Columna5]],"S","N")</f>
        <v>S</v>
      </c>
      <c r="Y265" s="47" t="str">
        <f>IF(P265=Balanza_de_Comprobación3[[#This Row],[Columna6]],"S","N")</f>
        <v>S</v>
      </c>
      <c r="Z265" s="47" t="str">
        <f>IF(Q265=Balanza_de_Comprobación3[[#This Row],[Columna7]],"S","N")</f>
        <v>S</v>
      </c>
      <c r="AA265" s="47" t="str">
        <f>IF(R265=Balanza_de_Comprobación3[[#This Row],[Columna8]],"S","N")</f>
        <v>S</v>
      </c>
      <c r="AB265" s="47" t="str">
        <f>IF(S265=Balanza_de_Comprobación3[[#This Row],[Columna9]],"S","N")</f>
        <v>S</v>
      </c>
    </row>
    <row r="266" spans="1:28" x14ac:dyDescent="0.25">
      <c r="A266" s="33" t="s">
        <v>104</v>
      </c>
      <c r="B266" s="53" t="s">
        <v>735</v>
      </c>
      <c r="C266" s="3" t="s">
        <v>730</v>
      </c>
      <c r="D266" s="28">
        <v>0</v>
      </c>
      <c r="E266" s="28">
        <v>2728539.48</v>
      </c>
      <c r="F266" s="28">
        <v>0</v>
      </c>
      <c r="G266" s="28">
        <v>0</v>
      </c>
      <c r="H266" s="28">
        <v>0</v>
      </c>
      <c r="I266" s="29">
        <v>2728539.48</v>
      </c>
      <c r="K266" s="42" t="s">
        <v>104</v>
      </c>
      <c r="L266" s="43" t="s">
        <v>735</v>
      </c>
      <c r="M266" s="44" t="s">
        <v>730</v>
      </c>
      <c r="N266" s="45">
        <v>0</v>
      </c>
      <c r="O266" s="45">
        <v>2728539.48</v>
      </c>
      <c r="P266" s="45">
        <v>0</v>
      </c>
      <c r="Q266" s="45">
        <v>0</v>
      </c>
      <c r="R266" s="45">
        <v>0</v>
      </c>
      <c r="S266" s="46">
        <v>2728539.48</v>
      </c>
      <c r="T266" s="47" t="str">
        <f>IF(K266=Balanza_de_Comprobación3[[#This Row],[Columna1]],"S","N")</f>
        <v>S</v>
      </c>
      <c r="U266" s="47" t="str">
        <f>IF(L266=Balanza_de_Comprobación3[[#This Row],[Columna2]],"S","N")</f>
        <v>S</v>
      </c>
      <c r="V266" s="47" t="str">
        <f>IF(M266=Balanza_de_Comprobación3[[#This Row],[Columna3]],"S","N")</f>
        <v>S</v>
      </c>
      <c r="W266" s="47" t="str">
        <f>IF(N266=Balanza_de_Comprobación3[[#This Row],[Columna4]],"S","N")</f>
        <v>S</v>
      </c>
      <c r="X266" s="47" t="str">
        <f>IF(O266=Balanza_de_Comprobación3[[#This Row],[Columna5]],"S","N")</f>
        <v>S</v>
      </c>
      <c r="Y266" s="47" t="str">
        <f>IF(P266=Balanza_de_Comprobación3[[#This Row],[Columna6]],"S","N")</f>
        <v>S</v>
      </c>
      <c r="Z266" s="47" t="str">
        <f>IF(Q266=Balanza_de_Comprobación3[[#This Row],[Columna7]],"S","N")</f>
        <v>S</v>
      </c>
      <c r="AA266" s="47" t="str">
        <f>IF(R266=Balanza_de_Comprobación3[[#This Row],[Columna8]],"S","N")</f>
        <v>S</v>
      </c>
      <c r="AB266" s="47" t="str">
        <f>IF(S266=Balanza_de_Comprobación3[[#This Row],[Columna9]],"S","N")</f>
        <v>S</v>
      </c>
    </row>
    <row r="267" spans="1:28" x14ac:dyDescent="0.25">
      <c r="A267" s="33" t="s">
        <v>104</v>
      </c>
      <c r="B267" s="53" t="s">
        <v>497</v>
      </c>
      <c r="C267" s="3" t="s">
        <v>445</v>
      </c>
      <c r="D267" s="28">
        <v>0</v>
      </c>
      <c r="E267" s="28">
        <v>207567583.25999999</v>
      </c>
      <c r="F267" s="28">
        <v>0</v>
      </c>
      <c r="G267" s="28">
        <v>0</v>
      </c>
      <c r="H267" s="28">
        <v>0</v>
      </c>
      <c r="I267" s="29">
        <v>207567583.25999999</v>
      </c>
      <c r="K267" s="42" t="s">
        <v>104</v>
      </c>
      <c r="L267" s="43" t="s">
        <v>497</v>
      </c>
      <c r="M267" s="44" t="s">
        <v>445</v>
      </c>
      <c r="N267" s="45">
        <v>0</v>
      </c>
      <c r="O267" s="45">
        <v>207567583.25999999</v>
      </c>
      <c r="P267" s="45">
        <v>0</v>
      </c>
      <c r="Q267" s="45">
        <v>0</v>
      </c>
      <c r="R267" s="45">
        <v>0</v>
      </c>
      <c r="S267" s="46">
        <v>207567583.25999999</v>
      </c>
      <c r="T267" s="47" t="str">
        <f>IF(K267=Balanza_de_Comprobación3[[#This Row],[Columna1]],"S","N")</f>
        <v>S</v>
      </c>
      <c r="U267" s="47" t="str">
        <f>IF(L267=Balanza_de_Comprobación3[[#This Row],[Columna2]],"S","N")</f>
        <v>S</v>
      </c>
      <c r="V267" s="47" t="str">
        <f>IF(M267=Balanza_de_Comprobación3[[#This Row],[Columna3]],"S","N")</f>
        <v>S</v>
      </c>
      <c r="W267" s="47" t="str">
        <f>IF(N267=Balanza_de_Comprobación3[[#This Row],[Columna4]],"S","N")</f>
        <v>S</v>
      </c>
      <c r="X267" s="47" t="str">
        <f>IF(O267=Balanza_de_Comprobación3[[#This Row],[Columna5]],"S","N")</f>
        <v>S</v>
      </c>
      <c r="Y267" s="47" t="str">
        <f>IF(P267=Balanza_de_Comprobación3[[#This Row],[Columna6]],"S","N")</f>
        <v>S</v>
      </c>
      <c r="Z267" s="47" t="str">
        <f>IF(Q267=Balanza_de_Comprobación3[[#This Row],[Columna7]],"S","N")</f>
        <v>S</v>
      </c>
      <c r="AA267" s="47" t="str">
        <f>IF(R267=Balanza_de_Comprobación3[[#This Row],[Columna8]],"S","N")</f>
        <v>S</v>
      </c>
      <c r="AB267" s="47" t="str">
        <f>IF(S267=Balanza_de_Comprobación3[[#This Row],[Columna9]],"S","N")</f>
        <v>S</v>
      </c>
    </row>
    <row r="268" spans="1:28" x14ac:dyDescent="0.25">
      <c r="A268" s="33" t="s">
        <v>104</v>
      </c>
      <c r="B268" s="53" t="s">
        <v>498</v>
      </c>
      <c r="C268" s="3" t="s">
        <v>447</v>
      </c>
      <c r="D268" s="28">
        <v>0</v>
      </c>
      <c r="E268" s="28">
        <v>582470.13</v>
      </c>
      <c r="F268" s="28">
        <v>0</v>
      </c>
      <c r="G268" s="28">
        <v>4563.93</v>
      </c>
      <c r="H268" s="28">
        <v>0</v>
      </c>
      <c r="I268" s="29">
        <v>587034.06000000006</v>
      </c>
      <c r="K268" s="42" t="s">
        <v>104</v>
      </c>
      <c r="L268" s="43" t="s">
        <v>498</v>
      </c>
      <c r="M268" s="44" t="s">
        <v>447</v>
      </c>
      <c r="N268" s="45">
        <v>0</v>
      </c>
      <c r="O268" s="45">
        <v>582470.13</v>
      </c>
      <c r="P268" s="45">
        <v>0</v>
      </c>
      <c r="Q268" s="45">
        <v>4563.93</v>
      </c>
      <c r="R268" s="45">
        <v>0</v>
      </c>
      <c r="S268" s="46">
        <v>587034.06000000006</v>
      </c>
      <c r="T268" s="47" t="str">
        <f>IF(K268=Balanza_de_Comprobación3[[#This Row],[Columna1]],"S","N")</f>
        <v>S</v>
      </c>
      <c r="U268" s="47" t="str">
        <f>IF(L268=Balanza_de_Comprobación3[[#This Row],[Columna2]],"S","N")</f>
        <v>S</v>
      </c>
      <c r="V268" s="47" t="str">
        <f>IF(M268=Balanza_de_Comprobación3[[#This Row],[Columna3]],"S","N")</f>
        <v>S</v>
      </c>
      <c r="W268" s="47" t="str">
        <f>IF(N268=Balanza_de_Comprobación3[[#This Row],[Columna4]],"S","N")</f>
        <v>S</v>
      </c>
      <c r="X268" s="47" t="str">
        <f>IF(O268=Balanza_de_Comprobación3[[#This Row],[Columna5]],"S","N")</f>
        <v>S</v>
      </c>
      <c r="Y268" s="47" t="str">
        <f>IF(P268=Balanza_de_Comprobación3[[#This Row],[Columna6]],"S","N")</f>
        <v>S</v>
      </c>
      <c r="Z268" s="47" t="str">
        <f>IF(Q268=Balanza_de_Comprobación3[[#This Row],[Columna7]],"S","N")</f>
        <v>S</v>
      </c>
      <c r="AA268" s="47" t="str">
        <f>IF(R268=Balanza_de_Comprobación3[[#This Row],[Columna8]],"S","N")</f>
        <v>S</v>
      </c>
      <c r="AB268" s="47" t="str">
        <f>IF(S268=Balanza_de_Comprobación3[[#This Row],[Columna9]],"S","N")</f>
        <v>S</v>
      </c>
    </row>
    <row r="269" spans="1:28" x14ac:dyDescent="0.25">
      <c r="A269" s="33" t="s">
        <v>104</v>
      </c>
      <c r="B269" s="53" t="s">
        <v>499</v>
      </c>
      <c r="C269" s="3" t="s">
        <v>449</v>
      </c>
      <c r="D269" s="28">
        <v>0</v>
      </c>
      <c r="E269" s="28">
        <v>2923</v>
      </c>
      <c r="F269" s="28">
        <v>0</v>
      </c>
      <c r="G269" s="28">
        <v>0</v>
      </c>
      <c r="H269" s="28">
        <v>0</v>
      </c>
      <c r="I269" s="29">
        <v>2923</v>
      </c>
      <c r="K269" s="42" t="s">
        <v>104</v>
      </c>
      <c r="L269" s="43" t="s">
        <v>499</v>
      </c>
      <c r="M269" s="44" t="s">
        <v>449</v>
      </c>
      <c r="N269" s="45">
        <v>0</v>
      </c>
      <c r="O269" s="45">
        <v>2923</v>
      </c>
      <c r="P269" s="45">
        <v>0</v>
      </c>
      <c r="Q269" s="45">
        <v>0</v>
      </c>
      <c r="R269" s="45">
        <v>0</v>
      </c>
      <c r="S269" s="46">
        <v>2923</v>
      </c>
      <c r="T269" s="47" t="str">
        <f>IF(K269=Balanza_de_Comprobación3[[#This Row],[Columna1]],"S","N")</f>
        <v>S</v>
      </c>
      <c r="U269" s="47" t="str">
        <f>IF(L269=Balanza_de_Comprobación3[[#This Row],[Columna2]],"S","N")</f>
        <v>S</v>
      </c>
      <c r="V269" s="47" t="str">
        <f>IF(M269=Balanza_de_Comprobación3[[#This Row],[Columna3]],"S","N")</f>
        <v>S</v>
      </c>
      <c r="W269" s="47" t="str">
        <f>IF(N269=Balanza_de_Comprobación3[[#This Row],[Columna4]],"S","N")</f>
        <v>S</v>
      </c>
      <c r="X269" s="47" t="str">
        <f>IF(O269=Balanza_de_Comprobación3[[#This Row],[Columna5]],"S","N")</f>
        <v>S</v>
      </c>
      <c r="Y269" s="47" t="str">
        <f>IF(P269=Balanza_de_Comprobación3[[#This Row],[Columna6]],"S","N")</f>
        <v>S</v>
      </c>
      <c r="Z269" s="47" t="str">
        <f>IF(Q269=Balanza_de_Comprobación3[[#This Row],[Columna7]],"S","N")</f>
        <v>S</v>
      </c>
      <c r="AA269" s="47" t="str">
        <f>IF(R269=Balanza_de_Comprobación3[[#This Row],[Columna8]],"S","N")</f>
        <v>S</v>
      </c>
      <c r="AB269" s="47" t="str">
        <f>IF(S269=Balanza_de_Comprobación3[[#This Row],[Columna9]],"S","N")</f>
        <v>S</v>
      </c>
    </row>
    <row r="270" spans="1:28" x14ac:dyDescent="0.25">
      <c r="A270" s="33" t="s">
        <v>104</v>
      </c>
      <c r="B270" s="53" t="s">
        <v>500</v>
      </c>
      <c r="C270" s="3" t="s">
        <v>451</v>
      </c>
      <c r="D270" s="28">
        <v>0</v>
      </c>
      <c r="E270" s="28">
        <v>4241733.9000000004</v>
      </c>
      <c r="F270" s="28">
        <v>0</v>
      </c>
      <c r="G270" s="28">
        <v>-737946.37</v>
      </c>
      <c r="H270" s="28">
        <v>0</v>
      </c>
      <c r="I270" s="29">
        <v>3503787.53</v>
      </c>
      <c r="K270" s="42" t="s">
        <v>104</v>
      </c>
      <c r="L270" s="43" t="s">
        <v>500</v>
      </c>
      <c r="M270" s="44" t="s">
        <v>451</v>
      </c>
      <c r="N270" s="45">
        <v>0</v>
      </c>
      <c r="O270" s="45">
        <v>4241733.9000000004</v>
      </c>
      <c r="P270" s="45">
        <v>0</v>
      </c>
      <c r="Q270" s="45">
        <v>-737946.37</v>
      </c>
      <c r="R270" s="45">
        <v>0</v>
      </c>
      <c r="S270" s="46">
        <v>3503787.53</v>
      </c>
      <c r="T270" s="47" t="str">
        <f>IF(K270=Balanza_de_Comprobación3[[#This Row],[Columna1]],"S","N")</f>
        <v>S</v>
      </c>
      <c r="U270" s="47" t="str">
        <f>IF(L270=Balanza_de_Comprobación3[[#This Row],[Columna2]],"S","N")</f>
        <v>S</v>
      </c>
      <c r="V270" s="47" t="str">
        <f>IF(M270=Balanza_de_Comprobación3[[#This Row],[Columna3]],"S","N")</f>
        <v>S</v>
      </c>
      <c r="W270" s="47" t="str">
        <f>IF(N270=Balanza_de_Comprobación3[[#This Row],[Columna4]],"S","N")</f>
        <v>S</v>
      </c>
      <c r="X270" s="47" t="str">
        <f>IF(O270=Balanza_de_Comprobación3[[#This Row],[Columna5]],"S","N")</f>
        <v>S</v>
      </c>
      <c r="Y270" s="47" t="str">
        <f>IF(P270=Balanza_de_Comprobación3[[#This Row],[Columna6]],"S","N")</f>
        <v>S</v>
      </c>
      <c r="Z270" s="47" t="str">
        <f>IF(Q270=Balanza_de_Comprobación3[[#This Row],[Columna7]],"S","N")</f>
        <v>S</v>
      </c>
      <c r="AA270" s="47" t="str">
        <f>IF(R270=Balanza_de_Comprobación3[[#This Row],[Columna8]],"S","N")</f>
        <v>S</v>
      </c>
      <c r="AB270" s="47" t="str">
        <f>IF(S270=Balanza_de_Comprobación3[[#This Row],[Columna9]],"S","N")</f>
        <v>S</v>
      </c>
    </row>
    <row r="271" spans="1:28" x14ac:dyDescent="0.25">
      <c r="A271" s="33" t="s">
        <v>104</v>
      </c>
      <c r="B271" s="53" t="s">
        <v>501</v>
      </c>
      <c r="C271" s="3" t="s">
        <v>453</v>
      </c>
      <c r="D271" s="28">
        <v>0</v>
      </c>
      <c r="E271" s="28">
        <v>3353950.77</v>
      </c>
      <c r="F271" s="28">
        <v>0</v>
      </c>
      <c r="G271" s="28">
        <v>0</v>
      </c>
      <c r="H271" s="28">
        <v>0</v>
      </c>
      <c r="I271" s="29">
        <v>3353950.77</v>
      </c>
      <c r="K271" s="42" t="s">
        <v>104</v>
      </c>
      <c r="L271" s="43" t="s">
        <v>501</v>
      </c>
      <c r="M271" s="44" t="s">
        <v>453</v>
      </c>
      <c r="N271" s="45">
        <v>0</v>
      </c>
      <c r="O271" s="45">
        <v>3353950.77</v>
      </c>
      <c r="P271" s="45">
        <v>0</v>
      </c>
      <c r="Q271" s="45">
        <v>0</v>
      </c>
      <c r="R271" s="45">
        <v>0</v>
      </c>
      <c r="S271" s="46">
        <v>3353950.77</v>
      </c>
      <c r="T271" s="47" t="str">
        <f>IF(K271=Balanza_de_Comprobación3[[#This Row],[Columna1]],"S","N")</f>
        <v>S</v>
      </c>
      <c r="U271" s="47" t="str">
        <f>IF(L271=Balanza_de_Comprobación3[[#This Row],[Columna2]],"S","N")</f>
        <v>S</v>
      </c>
      <c r="V271" s="47" t="str">
        <f>IF(M271=Balanza_de_Comprobación3[[#This Row],[Columna3]],"S","N")</f>
        <v>S</v>
      </c>
      <c r="W271" s="47" t="str">
        <f>IF(N271=Balanza_de_Comprobación3[[#This Row],[Columna4]],"S","N")</f>
        <v>S</v>
      </c>
      <c r="X271" s="47" t="str">
        <f>IF(O271=Balanza_de_Comprobación3[[#This Row],[Columna5]],"S","N")</f>
        <v>S</v>
      </c>
      <c r="Y271" s="47" t="str">
        <f>IF(P271=Balanza_de_Comprobación3[[#This Row],[Columna6]],"S","N")</f>
        <v>S</v>
      </c>
      <c r="Z271" s="47" t="str">
        <f>IF(Q271=Balanza_de_Comprobación3[[#This Row],[Columna7]],"S","N")</f>
        <v>S</v>
      </c>
      <c r="AA271" s="47" t="str">
        <f>IF(R271=Balanza_de_Comprobación3[[#This Row],[Columna8]],"S","N")</f>
        <v>S</v>
      </c>
      <c r="AB271" s="47" t="str">
        <f>IF(S271=Balanza_de_Comprobación3[[#This Row],[Columna9]],"S","N")</f>
        <v>S</v>
      </c>
    </row>
    <row r="272" spans="1:28" x14ac:dyDescent="0.25">
      <c r="A272" s="33" t="s">
        <v>104</v>
      </c>
      <c r="B272" s="53" t="s">
        <v>502</v>
      </c>
      <c r="C272" s="3" t="s">
        <v>455</v>
      </c>
      <c r="D272" s="28">
        <v>0</v>
      </c>
      <c r="E272" s="28">
        <v>4145226.48</v>
      </c>
      <c r="F272" s="28">
        <v>0</v>
      </c>
      <c r="G272" s="28">
        <v>31724</v>
      </c>
      <c r="H272" s="28">
        <v>0</v>
      </c>
      <c r="I272" s="29">
        <v>4176950.48</v>
      </c>
      <c r="K272" s="42" t="s">
        <v>104</v>
      </c>
      <c r="L272" s="43" t="s">
        <v>502</v>
      </c>
      <c r="M272" s="44" t="s">
        <v>455</v>
      </c>
      <c r="N272" s="45">
        <v>0</v>
      </c>
      <c r="O272" s="45">
        <v>4145226.48</v>
      </c>
      <c r="P272" s="45">
        <v>0</v>
      </c>
      <c r="Q272" s="45">
        <v>31724</v>
      </c>
      <c r="R272" s="45">
        <v>0</v>
      </c>
      <c r="S272" s="46">
        <v>4176950.48</v>
      </c>
      <c r="T272" s="47" t="str">
        <f>IF(K272=Balanza_de_Comprobación3[[#This Row],[Columna1]],"S","N")</f>
        <v>S</v>
      </c>
      <c r="U272" s="47" t="str">
        <f>IF(L272=Balanza_de_Comprobación3[[#This Row],[Columna2]],"S","N")</f>
        <v>S</v>
      </c>
      <c r="V272" s="47" t="str">
        <f>IF(M272=Balanza_de_Comprobación3[[#This Row],[Columna3]],"S","N")</f>
        <v>S</v>
      </c>
      <c r="W272" s="47" t="str">
        <f>IF(N272=Balanza_de_Comprobación3[[#This Row],[Columna4]],"S","N")</f>
        <v>S</v>
      </c>
      <c r="X272" s="47" t="str">
        <f>IF(O272=Balanza_de_Comprobación3[[#This Row],[Columna5]],"S","N")</f>
        <v>S</v>
      </c>
      <c r="Y272" s="47" t="str">
        <f>IF(P272=Balanza_de_Comprobación3[[#This Row],[Columna6]],"S","N")</f>
        <v>S</v>
      </c>
      <c r="Z272" s="47" t="str">
        <f>IF(Q272=Balanza_de_Comprobación3[[#This Row],[Columna7]],"S","N")</f>
        <v>S</v>
      </c>
      <c r="AA272" s="47" t="str">
        <f>IF(R272=Balanza_de_Comprobación3[[#This Row],[Columna8]],"S","N")</f>
        <v>S</v>
      </c>
      <c r="AB272" s="47" t="str">
        <f>IF(S272=Balanza_de_Comprobación3[[#This Row],[Columna9]],"S","N")</f>
        <v>S</v>
      </c>
    </row>
    <row r="273" spans="1:28" x14ac:dyDescent="0.25">
      <c r="A273" s="33" t="s">
        <v>104</v>
      </c>
      <c r="B273" s="53" t="s">
        <v>503</v>
      </c>
      <c r="C273" s="3" t="s">
        <v>457</v>
      </c>
      <c r="D273" s="28">
        <v>0</v>
      </c>
      <c r="E273" s="28">
        <v>4712215.8600000003</v>
      </c>
      <c r="F273" s="28">
        <v>0</v>
      </c>
      <c r="G273" s="28">
        <v>-2239730.75</v>
      </c>
      <c r="H273" s="28">
        <v>0</v>
      </c>
      <c r="I273" s="29">
        <v>2472485.11</v>
      </c>
      <c r="K273" s="42" t="s">
        <v>104</v>
      </c>
      <c r="L273" s="43" t="s">
        <v>503</v>
      </c>
      <c r="M273" s="44" t="s">
        <v>457</v>
      </c>
      <c r="N273" s="45">
        <v>0</v>
      </c>
      <c r="O273" s="45">
        <v>4712215.8600000003</v>
      </c>
      <c r="P273" s="45">
        <v>0</v>
      </c>
      <c r="Q273" s="45">
        <v>-2239730.75</v>
      </c>
      <c r="R273" s="45">
        <v>0</v>
      </c>
      <c r="S273" s="46">
        <v>2472485.11</v>
      </c>
      <c r="T273" s="47" t="str">
        <f>IF(K273=Balanza_de_Comprobación3[[#This Row],[Columna1]],"S","N")</f>
        <v>S</v>
      </c>
      <c r="U273" s="47" t="str">
        <f>IF(L273=Balanza_de_Comprobación3[[#This Row],[Columna2]],"S","N")</f>
        <v>S</v>
      </c>
      <c r="V273" s="47" t="str">
        <f>IF(M273=Balanza_de_Comprobación3[[#This Row],[Columna3]],"S","N")</f>
        <v>S</v>
      </c>
      <c r="W273" s="47" t="str">
        <f>IF(N273=Balanza_de_Comprobación3[[#This Row],[Columna4]],"S","N")</f>
        <v>S</v>
      </c>
      <c r="X273" s="47" t="str">
        <f>IF(O273=Balanza_de_Comprobación3[[#This Row],[Columna5]],"S","N")</f>
        <v>S</v>
      </c>
      <c r="Y273" s="47" t="str">
        <f>IF(P273=Balanza_de_Comprobación3[[#This Row],[Columna6]],"S","N")</f>
        <v>S</v>
      </c>
      <c r="Z273" s="47" t="str">
        <f>IF(Q273=Balanza_de_Comprobación3[[#This Row],[Columna7]],"S","N")</f>
        <v>S</v>
      </c>
      <c r="AA273" s="47" t="str">
        <f>IF(R273=Balanza_de_Comprobación3[[#This Row],[Columna8]],"S","N")</f>
        <v>S</v>
      </c>
      <c r="AB273" s="47" t="str">
        <f>IF(S273=Balanza_de_Comprobación3[[#This Row],[Columna9]],"S","N")</f>
        <v>S</v>
      </c>
    </row>
    <row r="274" spans="1:28" x14ac:dyDescent="0.25">
      <c r="A274" s="33" t="s">
        <v>104</v>
      </c>
      <c r="B274" s="53" t="s">
        <v>504</v>
      </c>
      <c r="C274" s="3" t="s">
        <v>459</v>
      </c>
      <c r="D274" s="28">
        <v>0</v>
      </c>
      <c r="E274" s="28">
        <v>3801103.16</v>
      </c>
      <c r="F274" s="28">
        <v>0</v>
      </c>
      <c r="G274" s="28">
        <v>-1210500</v>
      </c>
      <c r="H274" s="28">
        <v>0</v>
      </c>
      <c r="I274" s="29">
        <v>2590603.16</v>
      </c>
      <c r="K274" s="42" t="s">
        <v>104</v>
      </c>
      <c r="L274" s="43" t="s">
        <v>504</v>
      </c>
      <c r="M274" s="44" t="s">
        <v>459</v>
      </c>
      <c r="N274" s="45">
        <v>0</v>
      </c>
      <c r="O274" s="45">
        <v>3801103.16</v>
      </c>
      <c r="P274" s="45">
        <v>0</v>
      </c>
      <c r="Q274" s="45">
        <v>-1210500</v>
      </c>
      <c r="R274" s="45">
        <v>0</v>
      </c>
      <c r="S274" s="46">
        <v>2590603.16</v>
      </c>
      <c r="T274" s="47" t="str">
        <f>IF(K274=Balanza_de_Comprobación3[[#This Row],[Columna1]],"S","N")</f>
        <v>S</v>
      </c>
      <c r="U274" s="47" t="str">
        <f>IF(L274=Balanza_de_Comprobación3[[#This Row],[Columna2]],"S","N")</f>
        <v>S</v>
      </c>
      <c r="V274" s="47" t="str">
        <f>IF(M274=Balanza_de_Comprobación3[[#This Row],[Columna3]],"S","N")</f>
        <v>S</v>
      </c>
      <c r="W274" s="47" t="str">
        <f>IF(N274=Balanza_de_Comprobación3[[#This Row],[Columna4]],"S","N")</f>
        <v>S</v>
      </c>
      <c r="X274" s="47" t="str">
        <f>IF(O274=Balanza_de_Comprobación3[[#This Row],[Columna5]],"S","N")</f>
        <v>S</v>
      </c>
      <c r="Y274" s="47" t="str">
        <f>IF(P274=Balanza_de_Comprobación3[[#This Row],[Columna6]],"S","N")</f>
        <v>S</v>
      </c>
      <c r="Z274" s="47" t="str">
        <f>IF(Q274=Balanza_de_Comprobación3[[#This Row],[Columna7]],"S","N")</f>
        <v>S</v>
      </c>
      <c r="AA274" s="47" t="str">
        <f>IF(R274=Balanza_de_Comprobación3[[#This Row],[Columna8]],"S","N")</f>
        <v>S</v>
      </c>
      <c r="AB274" s="47" t="str">
        <f>IF(S274=Balanza_de_Comprobación3[[#This Row],[Columna9]],"S","N")</f>
        <v>S</v>
      </c>
    </row>
    <row r="275" spans="1:28" x14ac:dyDescent="0.25">
      <c r="A275" s="33" t="s">
        <v>104</v>
      </c>
      <c r="B275" s="53" t="s">
        <v>505</v>
      </c>
      <c r="C275" s="3" t="s">
        <v>461</v>
      </c>
      <c r="D275" s="28">
        <v>0</v>
      </c>
      <c r="E275" s="28">
        <v>7764727.4400000004</v>
      </c>
      <c r="F275" s="28">
        <v>0</v>
      </c>
      <c r="G275" s="28">
        <v>1223073.31</v>
      </c>
      <c r="H275" s="28">
        <v>0</v>
      </c>
      <c r="I275" s="29">
        <v>8987800.75</v>
      </c>
      <c r="K275" s="42" t="s">
        <v>104</v>
      </c>
      <c r="L275" s="43" t="s">
        <v>505</v>
      </c>
      <c r="M275" s="44" t="s">
        <v>461</v>
      </c>
      <c r="N275" s="45">
        <v>0</v>
      </c>
      <c r="O275" s="45">
        <v>7764727.4400000004</v>
      </c>
      <c r="P275" s="45">
        <v>0</v>
      </c>
      <c r="Q275" s="45">
        <v>1223073.31</v>
      </c>
      <c r="R275" s="45">
        <v>0</v>
      </c>
      <c r="S275" s="46">
        <v>8987800.75</v>
      </c>
      <c r="T275" s="47" t="str">
        <f>IF(K275=Balanza_de_Comprobación3[[#This Row],[Columna1]],"S","N")</f>
        <v>S</v>
      </c>
      <c r="U275" s="47" t="str">
        <f>IF(L275=Balanza_de_Comprobación3[[#This Row],[Columna2]],"S","N")</f>
        <v>S</v>
      </c>
      <c r="V275" s="47" t="str">
        <f>IF(M275=Balanza_de_Comprobación3[[#This Row],[Columna3]],"S","N")</f>
        <v>S</v>
      </c>
      <c r="W275" s="47" t="str">
        <f>IF(N275=Balanza_de_Comprobación3[[#This Row],[Columna4]],"S","N")</f>
        <v>S</v>
      </c>
      <c r="X275" s="47" t="str">
        <f>IF(O275=Balanza_de_Comprobación3[[#This Row],[Columna5]],"S","N")</f>
        <v>S</v>
      </c>
      <c r="Y275" s="47" t="str">
        <f>IF(P275=Balanza_de_Comprobación3[[#This Row],[Columna6]],"S","N")</f>
        <v>S</v>
      </c>
      <c r="Z275" s="47" t="str">
        <f>IF(Q275=Balanza_de_Comprobación3[[#This Row],[Columna7]],"S","N")</f>
        <v>S</v>
      </c>
      <c r="AA275" s="47" t="str">
        <f>IF(R275=Balanza_de_Comprobación3[[#This Row],[Columna8]],"S","N")</f>
        <v>S</v>
      </c>
      <c r="AB275" s="47" t="str">
        <f>IF(S275=Balanza_de_Comprobación3[[#This Row],[Columna9]],"S","N")</f>
        <v>S</v>
      </c>
    </row>
    <row r="276" spans="1:28" x14ac:dyDescent="0.25">
      <c r="A276" s="33" t="s">
        <v>104</v>
      </c>
      <c r="B276" s="53" t="s">
        <v>506</v>
      </c>
      <c r="C276" s="3" t="s">
        <v>463</v>
      </c>
      <c r="D276" s="28">
        <v>0</v>
      </c>
      <c r="E276" s="28">
        <v>1322421.29</v>
      </c>
      <c r="F276" s="28">
        <v>0</v>
      </c>
      <c r="G276" s="28">
        <v>0</v>
      </c>
      <c r="H276" s="28">
        <v>0</v>
      </c>
      <c r="I276" s="29">
        <v>1322421.29</v>
      </c>
      <c r="K276" s="42" t="s">
        <v>104</v>
      </c>
      <c r="L276" s="43" t="s">
        <v>506</v>
      </c>
      <c r="M276" s="44" t="s">
        <v>463</v>
      </c>
      <c r="N276" s="45">
        <v>0</v>
      </c>
      <c r="O276" s="45">
        <v>1322421.29</v>
      </c>
      <c r="P276" s="45">
        <v>0</v>
      </c>
      <c r="Q276" s="45">
        <v>0</v>
      </c>
      <c r="R276" s="45">
        <v>0</v>
      </c>
      <c r="S276" s="46">
        <v>1322421.29</v>
      </c>
      <c r="T276" s="47" t="str">
        <f>IF(K276=Balanza_de_Comprobación3[[#This Row],[Columna1]],"S","N")</f>
        <v>S</v>
      </c>
      <c r="U276" s="47" t="str">
        <f>IF(L276=Balanza_de_Comprobación3[[#This Row],[Columna2]],"S","N")</f>
        <v>S</v>
      </c>
      <c r="V276" s="47" t="str">
        <f>IF(M276=Balanza_de_Comprobación3[[#This Row],[Columna3]],"S","N")</f>
        <v>S</v>
      </c>
      <c r="W276" s="47" t="str">
        <f>IF(N276=Balanza_de_Comprobación3[[#This Row],[Columna4]],"S","N")</f>
        <v>S</v>
      </c>
      <c r="X276" s="47" t="str">
        <f>IF(O276=Balanza_de_Comprobación3[[#This Row],[Columna5]],"S","N")</f>
        <v>S</v>
      </c>
      <c r="Y276" s="47" t="str">
        <f>IF(P276=Balanza_de_Comprobación3[[#This Row],[Columna6]],"S","N")</f>
        <v>S</v>
      </c>
      <c r="Z276" s="47" t="str">
        <f>IF(Q276=Balanza_de_Comprobación3[[#This Row],[Columna7]],"S","N")</f>
        <v>S</v>
      </c>
      <c r="AA276" s="47" t="str">
        <f>IF(R276=Balanza_de_Comprobación3[[#This Row],[Columna8]],"S","N")</f>
        <v>S</v>
      </c>
      <c r="AB276" s="47" t="str">
        <f>IF(S276=Balanza_de_Comprobación3[[#This Row],[Columna9]],"S","N")</f>
        <v>S</v>
      </c>
    </row>
    <row r="277" spans="1:28" x14ac:dyDescent="0.25">
      <c r="A277" s="33" t="s">
        <v>104</v>
      </c>
      <c r="B277" s="53" t="s">
        <v>507</v>
      </c>
      <c r="C277" s="3" t="s">
        <v>465</v>
      </c>
      <c r="D277" s="28">
        <v>0</v>
      </c>
      <c r="E277" s="28">
        <v>134921129.97999999</v>
      </c>
      <c r="F277" s="28">
        <v>0</v>
      </c>
      <c r="G277" s="28">
        <v>-38886849.32</v>
      </c>
      <c r="H277" s="28">
        <v>0</v>
      </c>
      <c r="I277" s="29">
        <v>96034280.659999996</v>
      </c>
      <c r="K277" s="42" t="s">
        <v>104</v>
      </c>
      <c r="L277" s="43" t="s">
        <v>507</v>
      </c>
      <c r="M277" s="44" t="s">
        <v>465</v>
      </c>
      <c r="N277" s="45">
        <v>0</v>
      </c>
      <c r="O277" s="45">
        <v>134921129.97999999</v>
      </c>
      <c r="P277" s="45">
        <v>0</v>
      </c>
      <c r="Q277" s="45">
        <v>-38886849.32</v>
      </c>
      <c r="R277" s="45">
        <v>0</v>
      </c>
      <c r="S277" s="46">
        <v>96034280.659999996</v>
      </c>
      <c r="T277" s="47" t="str">
        <f>IF(K277=Balanza_de_Comprobación3[[#This Row],[Columna1]],"S","N")</f>
        <v>S</v>
      </c>
      <c r="U277" s="47" t="str">
        <f>IF(L277=Balanza_de_Comprobación3[[#This Row],[Columna2]],"S","N")</f>
        <v>S</v>
      </c>
      <c r="V277" s="47" t="str">
        <f>IF(M277=Balanza_de_Comprobación3[[#This Row],[Columna3]],"S","N")</f>
        <v>S</v>
      </c>
      <c r="W277" s="47" t="str">
        <f>IF(N277=Balanza_de_Comprobación3[[#This Row],[Columna4]],"S","N")</f>
        <v>S</v>
      </c>
      <c r="X277" s="47" t="str">
        <f>IF(O277=Balanza_de_Comprobación3[[#This Row],[Columna5]],"S","N")</f>
        <v>S</v>
      </c>
      <c r="Y277" s="47" t="str">
        <f>IF(P277=Balanza_de_Comprobación3[[#This Row],[Columna6]],"S","N")</f>
        <v>S</v>
      </c>
      <c r="Z277" s="47" t="str">
        <f>IF(Q277=Balanza_de_Comprobación3[[#This Row],[Columna7]],"S","N")</f>
        <v>S</v>
      </c>
      <c r="AA277" s="47" t="str">
        <f>IF(R277=Balanza_de_Comprobación3[[#This Row],[Columna8]],"S","N")</f>
        <v>S</v>
      </c>
      <c r="AB277" s="47" t="str">
        <f>IF(S277=Balanza_de_Comprobación3[[#This Row],[Columna9]],"S","N")</f>
        <v>S</v>
      </c>
    </row>
    <row r="278" spans="1:28" x14ac:dyDescent="0.25">
      <c r="A278" s="33" t="s">
        <v>104</v>
      </c>
      <c r="B278" s="53" t="s">
        <v>508</v>
      </c>
      <c r="C278" s="3" t="s">
        <v>467</v>
      </c>
      <c r="D278" s="28">
        <v>0</v>
      </c>
      <c r="E278" s="28">
        <v>57186791.939999998</v>
      </c>
      <c r="F278" s="28">
        <v>0</v>
      </c>
      <c r="G278" s="28">
        <v>-15000000</v>
      </c>
      <c r="H278" s="28">
        <v>0</v>
      </c>
      <c r="I278" s="29">
        <v>42186791.939999998</v>
      </c>
      <c r="K278" s="42" t="s">
        <v>104</v>
      </c>
      <c r="L278" s="43" t="s">
        <v>508</v>
      </c>
      <c r="M278" s="44" t="s">
        <v>467</v>
      </c>
      <c r="N278" s="45">
        <v>0</v>
      </c>
      <c r="O278" s="45">
        <v>57186791.939999998</v>
      </c>
      <c r="P278" s="45">
        <v>0</v>
      </c>
      <c r="Q278" s="45">
        <v>-15000000</v>
      </c>
      <c r="R278" s="45">
        <v>0</v>
      </c>
      <c r="S278" s="46">
        <v>42186791.939999998</v>
      </c>
      <c r="T278" s="47" t="str">
        <f>IF(K278=Balanza_de_Comprobación3[[#This Row],[Columna1]],"S","N")</f>
        <v>S</v>
      </c>
      <c r="U278" s="47" t="str">
        <f>IF(L278=Balanza_de_Comprobación3[[#This Row],[Columna2]],"S","N")</f>
        <v>S</v>
      </c>
      <c r="V278" s="47" t="str">
        <f>IF(M278=Balanza_de_Comprobación3[[#This Row],[Columna3]],"S","N")</f>
        <v>S</v>
      </c>
      <c r="W278" s="47" t="str">
        <f>IF(N278=Balanza_de_Comprobación3[[#This Row],[Columna4]],"S","N")</f>
        <v>S</v>
      </c>
      <c r="X278" s="47" t="str">
        <f>IF(O278=Balanza_de_Comprobación3[[#This Row],[Columna5]],"S","N")</f>
        <v>S</v>
      </c>
      <c r="Y278" s="47" t="str">
        <f>IF(P278=Balanza_de_Comprobación3[[#This Row],[Columna6]],"S","N")</f>
        <v>S</v>
      </c>
      <c r="Z278" s="47" t="str">
        <f>IF(Q278=Balanza_de_Comprobación3[[#This Row],[Columna7]],"S","N")</f>
        <v>S</v>
      </c>
      <c r="AA278" s="47" t="str">
        <f>IF(R278=Balanza_de_Comprobación3[[#This Row],[Columna8]],"S","N")</f>
        <v>S</v>
      </c>
      <c r="AB278" s="47" t="str">
        <f>IF(S278=Balanza_de_Comprobación3[[#This Row],[Columna9]],"S","N")</f>
        <v>S</v>
      </c>
    </row>
    <row r="279" spans="1:28" x14ac:dyDescent="0.25">
      <c r="A279" s="33" t="s">
        <v>104</v>
      </c>
      <c r="B279" s="53" t="s">
        <v>736</v>
      </c>
      <c r="C279" s="3" t="s">
        <v>737</v>
      </c>
      <c r="D279" s="28">
        <v>0</v>
      </c>
      <c r="E279" s="28">
        <v>71660547.959999993</v>
      </c>
      <c r="F279" s="28">
        <v>0</v>
      </c>
      <c r="G279" s="28">
        <v>-23886849.32</v>
      </c>
      <c r="H279" s="28">
        <v>0</v>
      </c>
      <c r="I279" s="29">
        <v>47773698.640000001</v>
      </c>
      <c r="K279" s="42" t="s">
        <v>104</v>
      </c>
      <c r="L279" s="43" t="s">
        <v>736</v>
      </c>
      <c r="M279" s="44" t="s">
        <v>737</v>
      </c>
      <c r="N279" s="45">
        <v>0</v>
      </c>
      <c r="O279" s="45">
        <v>71660547.959999993</v>
      </c>
      <c r="P279" s="45">
        <v>0</v>
      </c>
      <c r="Q279" s="45">
        <v>-23886849.32</v>
      </c>
      <c r="R279" s="45">
        <v>0</v>
      </c>
      <c r="S279" s="46">
        <v>47773698.640000001</v>
      </c>
      <c r="T279" s="47" t="str">
        <f>IF(K279=Balanza_de_Comprobación3[[#This Row],[Columna1]],"S","N")</f>
        <v>S</v>
      </c>
      <c r="U279" s="47" t="str">
        <f>IF(L279=Balanza_de_Comprobación3[[#This Row],[Columna2]],"S","N")</f>
        <v>S</v>
      </c>
      <c r="V279" s="47" t="str">
        <f>IF(M279=Balanza_de_Comprobación3[[#This Row],[Columna3]],"S","N")</f>
        <v>S</v>
      </c>
      <c r="W279" s="47" t="str">
        <f>IF(N279=Balanza_de_Comprobación3[[#This Row],[Columna4]],"S","N")</f>
        <v>S</v>
      </c>
      <c r="X279" s="47" t="str">
        <f>IF(O279=Balanza_de_Comprobación3[[#This Row],[Columna5]],"S","N")</f>
        <v>S</v>
      </c>
      <c r="Y279" s="47" t="str">
        <f>IF(P279=Balanza_de_Comprobación3[[#This Row],[Columna6]],"S","N")</f>
        <v>S</v>
      </c>
      <c r="Z279" s="47" t="str">
        <f>IF(Q279=Balanza_de_Comprobación3[[#This Row],[Columna7]],"S","N")</f>
        <v>S</v>
      </c>
      <c r="AA279" s="47" t="str">
        <f>IF(R279=Balanza_de_Comprobación3[[#This Row],[Columna8]],"S","N")</f>
        <v>S</v>
      </c>
      <c r="AB279" s="47" t="str">
        <f>IF(S279=Balanza_de_Comprobación3[[#This Row],[Columna9]],"S","N")</f>
        <v>S</v>
      </c>
    </row>
    <row r="280" spans="1:28" x14ac:dyDescent="0.25">
      <c r="A280" s="33" t="s">
        <v>104</v>
      </c>
      <c r="B280" s="53" t="s">
        <v>738</v>
      </c>
      <c r="C280" s="3" t="s">
        <v>739</v>
      </c>
      <c r="D280" s="28">
        <v>0</v>
      </c>
      <c r="E280" s="28">
        <v>6073790.0800000001</v>
      </c>
      <c r="F280" s="28">
        <v>0</v>
      </c>
      <c r="G280" s="28">
        <v>0</v>
      </c>
      <c r="H280" s="28">
        <v>0</v>
      </c>
      <c r="I280" s="29">
        <v>6073790.0800000001</v>
      </c>
      <c r="K280" s="42" t="s">
        <v>104</v>
      </c>
      <c r="L280" s="43" t="s">
        <v>738</v>
      </c>
      <c r="M280" s="44" t="s">
        <v>739</v>
      </c>
      <c r="N280" s="45">
        <v>0</v>
      </c>
      <c r="O280" s="45">
        <v>6073790.0800000001</v>
      </c>
      <c r="P280" s="45">
        <v>0</v>
      </c>
      <c r="Q280" s="45">
        <v>0</v>
      </c>
      <c r="R280" s="45">
        <v>0</v>
      </c>
      <c r="S280" s="46">
        <v>6073790.0800000001</v>
      </c>
      <c r="T280" s="47" t="str">
        <f>IF(K280=Balanza_de_Comprobación3[[#This Row],[Columna1]],"S","N")</f>
        <v>S</v>
      </c>
      <c r="U280" s="47" t="str">
        <f>IF(L280=Balanza_de_Comprobación3[[#This Row],[Columna2]],"S","N")</f>
        <v>S</v>
      </c>
      <c r="V280" s="47" t="str">
        <f>IF(M280=Balanza_de_Comprobación3[[#This Row],[Columna3]],"S","N")</f>
        <v>S</v>
      </c>
      <c r="W280" s="47" t="str">
        <f>IF(N280=Balanza_de_Comprobación3[[#This Row],[Columna4]],"S","N")</f>
        <v>S</v>
      </c>
      <c r="X280" s="47" t="str">
        <f>IF(O280=Balanza_de_Comprobación3[[#This Row],[Columna5]],"S","N")</f>
        <v>S</v>
      </c>
      <c r="Y280" s="47" t="str">
        <f>IF(P280=Balanza_de_Comprobación3[[#This Row],[Columna6]],"S","N")</f>
        <v>S</v>
      </c>
      <c r="Z280" s="47" t="str">
        <f>IF(Q280=Balanza_de_Comprobación3[[#This Row],[Columna7]],"S","N")</f>
        <v>S</v>
      </c>
      <c r="AA280" s="47" t="str">
        <f>IF(R280=Balanza_de_Comprobación3[[#This Row],[Columna8]],"S","N")</f>
        <v>S</v>
      </c>
      <c r="AB280" s="47" t="str">
        <f>IF(S280=Balanza_de_Comprobación3[[#This Row],[Columna9]],"S","N")</f>
        <v>S</v>
      </c>
    </row>
    <row r="281" spans="1:28" x14ac:dyDescent="0.25">
      <c r="A281" s="33" t="s">
        <v>104</v>
      </c>
      <c r="B281" s="53" t="s">
        <v>509</v>
      </c>
      <c r="C281" s="3" t="s">
        <v>469</v>
      </c>
      <c r="D281" s="28">
        <v>0</v>
      </c>
      <c r="E281" s="28">
        <v>178045594.84999999</v>
      </c>
      <c r="F281" s="28">
        <v>0</v>
      </c>
      <c r="G281" s="28">
        <v>16809.400000000001</v>
      </c>
      <c r="H281" s="28">
        <v>0</v>
      </c>
      <c r="I281" s="29">
        <v>178062404.25</v>
      </c>
      <c r="K281" s="42" t="s">
        <v>104</v>
      </c>
      <c r="L281" s="43" t="s">
        <v>509</v>
      </c>
      <c r="M281" s="44" t="s">
        <v>469</v>
      </c>
      <c r="N281" s="45">
        <v>0</v>
      </c>
      <c r="O281" s="45">
        <v>178045594.84999999</v>
      </c>
      <c r="P281" s="45">
        <v>0</v>
      </c>
      <c r="Q281" s="45">
        <v>16809.400000000001</v>
      </c>
      <c r="R281" s="45">
        <v>0</v>
      </c>
      <c r="S281" s="46">
        <v>178062404.25</v>
      </c>
      <c r="T281" s="47" t="str">
        <f>IF(K281=Balanza_de_Comprobación3[[#This Row],[Columna1]],"S","N")</f>
        <v>S</v>
      </c>
      <c r="U281" s="47" t="str">
        <f>IF(L281=Balanza_de_Comprobación3[[#This Row],[Columna2]],"S","N")</f>
        <v>S</v>
      </c>
      <c r="V281" s="47" t="str">
        <f>IF(M281=Balanza_de_Comprobación3[[#This Row],[Columna3]],"S","N")</f>
        <v>S</v>
      </c>
      <c r="W281" s="47" t="str">
        <f>IF(N281=Balanza_de_Comprobación3[[#This Row],[Columna4]],"S","N")</f>
        <v>S</v>
      </c>
      <c r="X281" s="47" t="str">
        <f>IF(O281=Balanza_de_Comprobación3[[#This Row],[Columna5]],"S","N")</f>
        <v>S</v>
      </c>
      <c r="Y281" s="47" t="str">
        <f>IF(P281=Balanza_de_Comprobación3[[#This Row],[Columna6]],"S","N")</f>
        <v>S</v>
      </c>
      <c r="Z281" s="47" t="str">
        <f>IF(Q281=Balanza_de_Comprobación3[[#This Row],[Columna7]],"S","N")</f>
        <v>S</v>
      </c>
      <c r="AA281" s="47" t="str">
        <f>IF(R281=Balanza_de_Comprobación3[[#This Row],[Columna8]],"S","N")</f>
        <v>S</v>
      </c>
      <c r="AB281" s="47" t="str">
        <f>IF(S281=Balanza_de_Comprobación3[[#This Row],[Columna9]],"S","N")</f>
        <v>S</v>
      </c>
    </row>
    <row r="282" spans="1:28" x14ac:dyDescent="0.25">
      <c r="A282" s="33" t="s">
        <v>104</v>
      </c>
      <c r="B282" s="53" t="s">
        <v>510</v>
      </c>
      <c r="C282" s="3" t="s">
        <v>471</v>
      </c>
      <c r="D282" s="28">
        <v>0</v>
      </c>
      <c r="E282" s="28">
        <v>232170.03</v>
      </c>
      <c r="F282" s="28">
        <v>0</v>
      </c>
      <c r="G282" s="28">
        <v>0</v>
      </c>
      <c r="H282" s="28">
        <v>0</v>
      </c>
      <c r="I282" s="29">
        <v>232170.03</v>
      </c>
      <c r="K282" s="42" t="s">
        <v>104</v>
      </c>
      <c r="L282" s="43" t="s">
        <v>510</v>
      </c>
      <c r="M282" s="44" t="s">
        <v>471</v>
      </c>
      <c r="N282" s="45">
        <v>0</v>
      </c>
      <c r="O282" s="45">
        <v>232170.03</v>
      </c>
      <c r="P282" s="45">
        <v>0</v>
      </c>
      <c r="Q282" s="45">
        <v>0</v>
      </c>
      <c r="R282" s="45">
        <v>0</v>
      </c>
      <c r="S282" s="46">
        <v>232170.03</v>
      </c>
      <c r="T282" s="47" t="str">
        <f>IF(K282=Balanza_de_Comprobación3[[#This Row],[Columna1]],"S","N")</f>
        <v>S</v>
      </c>
      <c r="U282" s="47" t="str">
        <f>IF(L282=Balanza_de_Comprobación3[[#This Row],[Columna2]],"S","N")</f>
        <v>S</v>
      </c>
      <c r="V282" s="47" t="str">
        <f>IF(M282=Balanza_de_Comprobación3[[#This Row],[Columna3]],"S","N")</f>
        <v>S</v>
      </c>
      <c r="W282" s="47" t="str">
        <f>IF(N282=Balanza_de_Comprobación3[[#This Row],[Columna4]],"S","N")</f>
        <v>S</v>
      </c>
      <c r="X282" s="47" t="str">
        <f>IF(O282=Balanza_de_Comprobación3[[#This Row],[Columna5]],"S","N")</f>
        <v>S</v>
      </c>
      <c r="Y282" s="47" t="str">
        <f>IF(P282=Balanza_de_Comprobación3[[#This Row],[Columna6]],"S","N")</f>
        <v>S</v>
      </c>
      <c r="Z282" s="47" t="str">
        <f>IF(Q282=Balanza_de_Comprobación3[[#This Row],[Columna7]],"S","N")</f>
        <v>S</v>
      </c>
      <c r="AA282" s="47" t="str">
        <f>IF(R282=Balanza_de_Comprobación3[[#This Row],[Columna8]],"S","N")</f>
        <v>S</v>
      </c>
      <c r="AB282" s="47" t="str">
        <f>IF(S282=Balanza_de_Comprobación3[[#This Row],[Columna9]],"S","N")</f>
        <v>S</v>
      </c>
    </row>
    <row r="283" spans="1:28" x14ac:dyDescent="0.25">
      <c r="A283" s="33" t="s">
        <v>104</v>
      </c>
      <c r="B283" s="53" t="s">
        <v>511</v>
      </c>
      <c r="C283" s="3" t="s">
        <v>473</v>
      </c>
      <c r="D283" s="28">
        <v>0</v>
      </c>
      <c r="E283" s="28">
        <v>4563.93</v>
      </c>
      <c r="F283" s="28">
        <v>0</v>
      </c>
      <c r="G283" s="28">
        <v>-4563.93</v>
      </c>
      <c r="H283" s="28">
        <v>0</v>
      </c>
      <c r="I283" s="29">
        <v>0</v>
      </c>
      <c r="K283" s="42" t="s">
        <v>104</v>
      </c>
      <c r="L283" s="43" t="s">
        <v>511</v>
      </c>
      <c r="M283" s="44" t="s">
        <v>473</v>
      </c>
      <c r="N283" s="45">
        <v>0</v>
      </c>
      <c r="O283" s="45">
        <v>4563.93</v>
      </c>
      <c r="P283" s="45">
        <v>0</v>
      </c>
      <c r="Q283" s="45">
        <v>-4563.93</v>
      </c>
      <c r="R283" s="45">
        <v>0</v>
      </c>
      <c r="S283" s="46">
        <v>0</v>
      </c>
      <c r="T283" s="47" t="str">
        <f>IF(K283=Balanza_de_Comprobación3[[#This Row],[Columna1]],"S","N")</f>
        <v>S</v>
      </c>
      <c r="U283" s="47" t="str">
        <f>IF(L283=Balanza_de_Comprobación3[[#This Row],[Columna2]],"S","N")</f>
        <v>S</v>
      </c>
      <c r="V283" s="47" t="str">
        <f>IF(M283=Balanza_de_Comprobación3[[#This Row],[Columna3]],"S","N")</f>
        <v>S</v>
      </c>
      <c r="W283" s="47" t="str">
        <f>IF(N283=Balanza_de_Comprobación3[[#This Row],[Columna4]],"S","N")</f>
        <v>S</v>
      </c>
      <c r="X283" s="47" t="str">
        <f>IF(O283=Balanza_de_Comprobación3[[#This Row],[Columna5]],"S","N")</f>
        <v>S</v>
      </c>
      <c r="Y283" s="47" t="str">
        <f>IF(P283=Balanza_de_Comprobación3[[#This Row],[Columna6]],"S","N")</f>
        <v>S</v>
      </c>
      <c r="Z283" s="47" t="str">
        <f>IF(Q283=Balanza_de_Comprobación3[[#This Row],[Columna7]],"S","N")</f>
        <v>S</v>
      </c>
      <c r="AA283" s="47" t="str">
        <f>IF(R283=Balanza_de_Comprobación3[[#This Row],[Columna8]],"S","N")</f>
        <v>S</v>
      </c>
      <c r="AB283" s="47" t="str">
        <f>IF(S283=Balanza_de_Comprobación3[[#This Row],[Columna9]],"S","N")</f>
        <v>S</v>
      </c>
    </row>
    <row r="284" spans="1:28" x14ac:dyDescent="0.25">
      <c r="A284" s="33" t="s">
        <v>104</v>
      </c>
      <c r="B284" s="53" t="s">
        <v>512</v>
      </c>
      <c r="C284" s="3" t="s">
        <v>475</v>
      </c>
      <c r="D284" s="28">
        <v>0</v>
      </c>
      <c r="E284" s="28">
        <v>756885.37</v>
      </c>
      <c r="F284" s="28">
        <v>0</v>
      </c>
      <c r="G284" s="28">
        <v>0</v>
      </c>
      <c r="H284" s="28">
        <v>0</v>
      </c>
      <c r="I284" s="29">
        <v>756885.37</v>
      </c>
      <c r="K284" s="42" t="s">
        <v>104</v>
      </c>
      <c r="L284" s="43" t="s">
        <v>512</v>
      </c>
      <c r="M284" s="44" t="s">
        <v>475</v>
      </c>
      <c r="N284" s="45">
        <v>0</v>
      </c>
      <c r="O284" s="45">
        <v>756885.37</v>
      </c>
      <c r="P284" s="45">
        <v>0</v>
      </c>
      <c r="Q284" s="45">
        <v>0</v>
      </c>
      <c r="R284" s="45">
        <v>0</v>
      </c>
      <c r="S284" s="46">
        <v>756885.37</v>
      </c>
      <c r="T284" s="47" t="str">
        <f>IF(K284=Balanza_de_Comprobación3[[#This Row],[Columna1]],"S","N")</f>
        <v>S</v>
      </c>
      <c r="U284" s="47" t="str">
        <f>IF(L284=Balanza_de_Comprobación3[[#This Row],[Columna2]],"S","N")</f>
        <v>S</v>
      </c>
      <c r="V284" s="47" t="str">
        <f>IF(M284=Balanza_de_Comprobación3[[#This Row],[Columna3]],"S","N")</f>
        <v>S</v>
      </c>
      <c r="W284" s="47" t="str">
        <f>IF(N284=Balanza_de_Comprobación3[[#This Row],[Columna4]],"S","N")</f>
        <v>S</v>
      </c>
      <c r="X284" s="47" t="str">
        <f>IF(O284=Balanza_de_Comprobación3[[#This Row],[Columna5]],"S","N")</f>
        <v>S</v>
      </c>
      <c r="Y284" s="47" t="str">
        <f>IF(P284=Balanza_de_Comprobación3[[#This Row],[Columna6]],"S","N")</f>
        <v>S</v>
      </c>
      <c r="Z284" s="47" t="str">
        <f>IF(Q284=Balanza_de_Comprobación3[[#This Row],[Columna7]],"S","N")</f>
        <v>S</v>
      </c>
      <c r="AA284" s="47" t="str">
        <f>IF(R284=Balanza_de_Comprobación3[[#This Row],[Columna8]],"S","N")</f>
        <v>S</v>
      </c>
      <c r="AB284" s="47" t="str">
        <f>IF(S284=Balanza_de_Comprobación3[[#This Row],[Columna9]],"S","N")</f>
        <v>S</v>
      </c>
    </row>
    <row r="285" spans="1:28" x14ac:dyDescent="0.25">
      <c r="A285" s="33" t="s">
        <v>104</v>
      </c>
      <c r="B285" s="53" t="s">
        <v>513</v>
      </c>
      <c r="C285" s="3" t="s">
        <v>477</v>
      </c>
      <c r="D285" s="28">
        <v>0</v>
      </c>
      <c r="E285" s="28">
        <v>63453.06</v>
      </c>
      <c r="F285" s="28">
        <v>0</v>
      </c>
      <c r="G285" s="28">
        <v>0</v>
      </c>
      <c r="H285" s="28">
        <v>0</v>
      </c>
      <c r="I285" s="29">
        <v>63453.06</v>
      </c>
      <c r="K285" s="42" t="s">
        <v>104</v>
      </c>
      <c r="L285" s="43" t="s">
        <v>513</v>
      </c>
      <c r="M285" s="44" t="s">
        <v>477</v>
      </c>
      <c r="N285" s="45">
        <v>0</v>
      </c>
      <c r="O285" s="45">
        <v>63453.06</v>
      </c>
      <c r="P285" s="45">
        <v>0</v>
      </c>
      <c r="Q285" s="45">
        <v>0</v>
      </c>
      <c r="R285" s="45">
        <v>0</v>
      </c>
      <c r="S285" s="46">
        <v>63453.06</v>
      </c>
      <c r="T285" s="47" t="str">
        <f>IF(K285=Balanza_de_Comprobación3[[#This Row],[Columna1]],"S","N")</f>
        <v>S</v>
      </c>
      <c r="U285" s="47" t="str">
        <f>IF(L285=Balanza_de_Comprobación3[[#This Row],[Columna2]],"S","N")</f>
        <v>S</v>
      </c>
      <c r="V285" s="47" t="str">
        <f>IF(M285=Balanza_de_Comprobación3[[#This Row],[Columna3]],"S","N")</f>
        <v>S</v>
      </c>
      <c r="W285" s="47" t="str">
        <f>IF(N285=Balanza_de_Comprobación3[[#This Row],[Columna4]],"S","N")</f>
        <v>S</v>
      </c>
      <c r="X285" s="47" t="str">
        <f>IF(O285=Balanza_de_Comprobación3[[#This Row],[Columna5]],"S","N")</f>
        <v>S</v>
      </c>
      <c r="Y285" s="47" t="str">
        <f>IF(P285=Balanza_de_Comprobación3[[#This Row],[Columna6]],"S","N")</f>
        <v>S</v>
      </c>
      <c r="Z285" s="47" t="str">
        <f>IF(Q285=Balanza_de_Comprobación3[[#This Row],[Columna7]],"S","N")</f>
        <v>S</v>
      </c>
      <c r="AA285" s="47" t="str">
        <f>IF(R285=Balanza_de_Comprobación3[[#This Row],[Columna8]],"S","N")</f>
        <v>S</v>
      </c>
      <c r="AB285" s="47" t="str">
        <f>IF(S285=Balanza_de_Comprobación3[[#This Row],[Columna9]],"S","N")</f>
        <v>S</v>
      </c>
    </row>
    <row r="286" spans="1:28" x14ac:dyDescent="0.25">
      <c r="A286" s="33" t="s">
        <v>104</v>
      </c>
      <c r="B286" s="53" t="s">
        <v>514</v>
      </c>
      <c r="C286" s="3" t="s">
        <v>479</v>
      </c>
      <c r="D286" s="28">
        <v>0</v>
      </c>
      <c r="E286" s="28">
        <v>1215587.22</v>
      </c>
      <c r="F286" s="28">
        <v>0</v>
      </c>
      <c r="G286" s="28">
        <v>0</v>
      </c>
      <c r="H286" s="28">
        <v>0</v>
      </c>
      <c r="I286" s="29">
        <v>1215587.22</v>
      </c>
      <c r="K286" s="42" t="s">
        <v>104</v>
      </c>
      <c r="L286" s="43" t="s">
        <v>514</v>
      </c>
      <c r="M286" s="44" t="s">
        <v>479</v>
      </c>
      <c r="N286" s="45">
        <v>0</v>
      </c>
      <c r="O286" s="45">
        <v>1215587.22</v>
      </c>
      <c r="P286" s="45">
        <v>0</v>
      </c>
      <c r="Q286" s="45">
        <v>0</v>
      </c>
      <c r="R286" s="45">
        <v>0</v>
      </c>
      <c r="S286" s="46">
        <v>1215587.22</v>
      </c>
      <c r="T286" s="47" t="str">
        <f>IF(K286=Balanza_de_Comprobación3[[#This Row],[Columna1]],"S","N")</f>
        <v>S</v>
      </c>
      <c r="U286" s="47" t="str">
        <f>IF(L286=Balanza_de_Comprobación3[[#This Row],[Columna2]],"S","N")</f>
        <v>S</v>
      </c>
      <c r="V286" s="47" t="str">
        <f>IF(M286=Balanza_de_Comprobación3[[#This Row],[Columna3]],"S","N")</f>
        <v>S</v>
      </c>
      <c r="W286" s="47" t="str">
        <f>IF(N286=Balanza_de_Comprobación3[[#This Row],[Columna4]],"S","N")</f>
        <v>S</v>
      </c>
      <c r="X286" s="47" t="str">
        <f>IF(O286=Balanza_de_Comprobación3[[#This Row],[Columna5]],"S","N")</f>
        <v>S</v>
      </c>
      <c r="Y286" s="47" t="str">
        <f>IF(P286=Balanza_de_Comprobación3[[#This Row],[Columna6]],"S","N")</f>
        <v>S</v>
      </c>
      <c r="Z286" s="47" t="str">
        <f>IF(Q286=Balanza_de_Comprobación3[[#This Row],[Columna7]],"S","N")</f>
        <v>S</v>
      </c>
      <c r="AA286" s="47" t="str">
        <f>IF(R286=Balanza_de_Comprobación3[[#This Row],[Columna8]],"S","N")</f>
        <v>S</v>
      </c>
      <c r="AB286" s="47" t="str">
        <f>IF(S286=Balanza_de_Comprobación3[[#This Row],[Columna9]],"S","N")</f>
        <v>S</v>
      </c>
    </row>
    <row r="287" spans="1:28" x14ac:dyDescent="0.25">
      <c r="A287" s="33" t="s">
        <v>104</v>
      </c>
      <c r="B287" s="53" t="s">
        <v>515</v>
      </c>
      <c r="C287" s="3" t="s">
        <v>481</v>
      </c>
      <c r="D287" s="28">
        <v>0</v>
      </c>
      <c r="E287" s="28">
        <v>3288390.28</v>
      </c>
      <c r="F287" s="28">
        <v>0</v>
      </c>
      <c r="G287" s="28">
        <v>21373.33</v>
      </c>
      <c r="H287" s="28">
        <v>0</v>
      </c>
      <c r="I287" s="29">
        <v>3309763.61</v>
      </c>
      <c r="K287" s="42" t="s">
        <v>104</v>
      </c>
      <c r="L287" s="43" t="s">
        <v>515</v>
      </c>
      <c r="M287" s="44" t="s">
        <v>481</v>
      </c>
      <c r="N287" s="45">
        <v>0</v>
      </c>
      <c r="O287" s="45">
        <v>3288390.28</v>
      </c>
      <c r="P287" s="45">
        <v>0</v>
      </c>
      <c r="Q287" s="45">
        <v>21373.33</v>
      </c>
      <c r="R287" s="45">
        <v>0</v>
      </c>
      <c r="S287" s="46">
        <v>3309763.61</v>
      </c>
      <c r="T287" s="47" t="str">
        <f>IF(K287=Balanza_de_Comprobación3[[#This Row],[Columna1]],"S","N")</f>
        <v>S</v>
      </c>
      <c r="U287" s="47" t="str">
        <f>IF(L287=Balanza_de_Comprobación3[[#This Row],[Columna2]],"S","N")</f>
        <v>S</v>
      </c>
      <c r="V287" s="47" t="str">
        <f>IF(M287=Balanza_de_Comprobación3[[#This Row],[Columna3]],"S","N")</f>
        <v>S</v>
      </c>
      <c r="W287" s="47" t="str">
        <f>IF(N287=Balanza_de_Comprobación3[[#This Row],[Columna4]],"S","N")</f>
        <v>S</v>
      </c>
      <c r="X287" s="47" t="str">
        <f>IF(O287=Balanza_de_Comprobación3[[#This Row],[Columna5]],"S","N")</f>
        <v>S</v>
      </c>
      <c r="Y287" s="47" t="str">
        <f>IF(P287=Balanza_de_Comprobación3[[#This Row],[Columna6]],"S","N")</f>
        <v>S</v>
      </c>
      <c r="Z287" s="47" t="str">
        <f>IF(Q287=Balanza_de_Comprobación3[[#This Row],[Columna7]],"S","N")</f>
        <v>S</v>
      </c>
      <c r="AA287" s="47" t="str">
        <f>IF(R287=Balanza_de_Comprobación3[[#This Row],[Columna8]],"S","N")</f>
        <v>S</v>
      </c>
      <c r="AB287" s="47" t="str">
        <f>IF(S287=Balanza_de_Comprobación3[[#This Row],[Columna9]],"S","N")</f>
        <v>S</v>
      </c>
    </row>
    <row r="288" spans="1:28" x14ac:dyDescent="0.25">
      <c r="A288" s="33" t="s">
        <v>104</v>
      </c>
      <c r="B288" s="53" t="s">
        <v>516</v>
      </c>
      <c r="C288" s="3" t="s">
        <v>483</v>
      </c>
      <c r="D288" s="28">
        <v>0</v>
      </c>
      <c r="E288" s="28">
        <v>150252486.93000001</v>
      </c>
      <c r="F288" s="28">
        <v>0</v>
      </c>
      <c r="G288" s="28">
        <v>0</v>
      </c>
      <c r="H288" s="28">
        <v>0</v>
      </c>
      <c r="I288" s="29">
        <v>150252486.93000001</v>
      </c>
      <c r="K288" s="42" t="s">
        <v>104</v>
      </c>
      <c r="L288" s="43" t="s">
        <v>516</v>
      </c>
      <c r="M288" s="44" t="s">
        <v>483</v>
      </c>
      <c r="N288" s="45">
        <v>0</v>
      </c>
      <c r="O288" s="45">
        <v>150252486.93000001</v>
      </c>
      <c r="P288" s="45">
        <v>0</v>
      </c>
      <c r="Q288" s="45">
        <v>0</v>
      </c>
      <c r="R288" s="45">
        <v>0</v>
      </c>
      <c r="S288" s="46">
        <v>150252486.93000001</v>
      </c>
      <c r="T288" s="47" t="str">
        <f>IF(K288=Balanza_de_Comprobación3[[#This Row],[Columna1]],"S","N")</f>
        <v>S</v>
      </c>
      <c r="U288" s="47" t="str">
        <f>IF(L288=Balanza_de_Comprobación3[[#This Row],[Columna2]],"S","N")</f>
        <v>S</v>
      </c>
      <c r="V288" s="47" t="str">
        <f>IF(M288=Balanza_de_Comprobación3[[#This Row],[Columna3]],"S","N")</f>
        <v>S</v>
      </c>
      <c r="W288" s="47" t="str">
        <f>IF(N288=Balanza_de_Comprobación3[[#This Row],[Columna4]],"S","N")</f>
        <v>S</v>
      </c>
      <c r="X288" s="47" t="str">
        <f>IF(O288=Balanza_de_Comprobación3[[#This Row],[Columna5]],"S","N")</f>
        <v>S</v>
      </c>
      <c r="Y288" s="47" t="str">
        <f>IF(P288=Balanza_de_Comprobación3[[#This Row],[Columna6]],"S","N")</f>
        <v>S</v>
      </c>
      <c r="Z288" s="47" t="str">
        <f>IF(Q288=Balanza_de_Comprobación3[[#This Row],[Columna7]],"S","N")</f>
        <v>S</v>
      </c>
      <c r="AA288" s="47" t="str">
        <f>IF(R288=Balanza_de_Comprobación3[[#This Row],[Columna8]],"S","N")</f>
        <v>S</v>
      </c>
      <c r="AB288" s="47" t="str">
        <f>IF(S288=Balanza_de_Comprobación3[[#This Row],[Columna9]],"S","N")</f>
        <v>S</v>
      </c>
    </row>
    <row r="289" spans="1:28" x14ac:dyDescent="0.25">
      <c r="A289" s="33" t="s">
        <v>104</v>
      </c>
      <c r="B289" s="53" t="s">
        <v>517</v>
      </c>
      <c r="C289" s="3" t="s">
        <v>485</v>
      </c>
      <c r="D289" s="28">
        <v>0</v>
      </c>
      <c r="E289" s="28">
        <v>5789101.5599999996</v>
      </c>
      <c r="F289" s="28">
        <v>0</v>
      </c>
      <c r="G289" s="28">
        <v>0</v>
      </c>
      <c r="H289" s="28">
        <v>0</v>
      </c>
      <c r="I289" s="29">
        <v>5789101.5599999996</v>
      </c>
      <c r="K289" s="42" t="s">
        <v>104</v>
      </c>
      <c r="L289" s="43" t="s">
        <v>517</v>
      </c>
      <c r="M289" s="44" t="s">
        <v>485</v>
      </c>
      <c r="N289" s="45">
        <v>0</v>
      </c>
      <c r="O289" s="45">
        <v>5789101.5599999996</v>
      </c>
      <c r="P289" s="45">
        <v>0</v>
      </c>
      <c r="Q289" s="45">
        <v>0</v>
      </c>
      <c r="R289" s="45">
        <v>0</v>
      </c>
      <c r="S289" s="46">
        <v>5789101.5599999996</v>
      </c>
      <c r="T289" s="47" t="str">
        <f>IF(K289=Balanza_de_Comprobación3[[#This Row],[Columna1]],"S","N")</f>
        <v>S</v>
      </c>
      <c r="U289" s="47" t="str">
        <f>IF(L289=Balanza_de_Comprobación3[[#This Row],[Columna2]],"S","N")</f>
        <v>S</v>
      </c>
      <c r="V289" s="47" t="str">
        <f>IF(M289=Balanza_de_Comprobación3[[#This Row],[Columna3]],"S","N")</f>
        <v>S</v>
      </c>
      <c r="W289" s="47" t="str">
        <f>IF(N289=Balanza_de_Comprobación3[[#This Row],[Columna4]],"S","N")</f>
        <v>S</v>
      </c>
      <c r="X289" s="47" t="str">
        <f>IF(O289=Balanza_de_Comprobación3[[#This Row],[Columna5]],"S","N")</f>
        <v>S</v>
      </c>
      <c r="Y289" s="47" t="str">
        <f>IF(P289=Balanza_de_Comprobación3[[#This Row],[Columna6]],"S","N")</f>
        <v>S</v>
      </c>
      <c r="Z289" s="47" t="str">
        <f>IF(Q289=Balanza_de_Comprobación3[[#This Row],[Columna7]],"S","N")</f>
        <v>S</v>
      </c>
      <c r="AA289" s="47" t="str">
        <f>IF(R289=Balanza_de_Comprobación3[[#This Row],[Columna8]],"S","N")</f>
        <v>S</v>
      </c>
      <c r="AB289" s="47" t="str">
        <f>IF(S289=Balanza_de_Comprobación3[[#This Row],[Columna9]],"S","N")</f>
        <v>S</v>
      </c>
    </row>
    <row r="290" spans="1:28" x14ac:dyDescent="0.25">
      <c r="A290" s="33" t="s">
        <v>104</v>
      </c>
      <c r="B290" s="53" t="s">
        <v>518</v>
      </c>
      <c r="C290" s="3" t="s">
        <v>487</v>
      </c>
      <c r="D290" s="28">
        <v>0</v>
      </c>
      <c r="E290" s="28">
        <v>19993.2</v>
      </c>
      <c r="F290" s="28">
        <v>0</v>
      </c>
      <c r="G290" s="28">
        <v>0</v>
      </c>
      <c r="H290" s="28">
        <v>0</v>
      </c>
      <c r="I290" s="29">
        <v>19993.2</v>
      </c>
      <c r="K290" s="42" t="s">
        <v>104</v>
      </c>
      <c r="L290" s="43" t="s">
        <v>518</v>
      </c>
      <c r="M290" s="44" t="s">
        <v>487</v>
      </c>
      <c r="N290" s="45">
        <v>0</v>
      </c>
      <c r="O290" s="45">
        <v>19993.2</v>
      </c>
      <c r="P290" s="45">
        <v>0</v>
      </c>
      <c r="Q290" s="45">
        <v>0</v>
      </c>
      <c r="R290" s="45">
        <v>0</v>
      </c>
      <c r="S290" s="46">
        <v>19993.2</v>
      </c>
      <c r="T290" s="47" t="str">
        <f>IF(K290=Balanza_de_Comprobación3[[#This Row],[Columna1]],"S","N")</f>
        <v>S</v>
      </c>
      <c r="U290" s="47" t="str">
        <f>IF(L290=Balanza_de_Comprobación3[[#This Row],[Columna2]],"S","N")</f>
        <v>S</v>
      </c>
      <c r="V290" s="47" t="str">
        <f>IF(M290=Balanza_de_Comprobación3[[#This Row],[Columna3]],"S","N")</f>
        <v>S</v>
      </c>
      <c r="W290" s="47" t="str">
        <f>IF(N290=Balanza_de_Comprobación3[[#This Row],[Columna4]],"S","N")</f>
        <v>S</v>
      </c>
      <c r="X290" s="47" t="str">
        <f>IF(O290=Balanza_de_Comprobación3[[#This Row],[Columna5]],"S","N")</f>
        <v>S</v>
      </c>
      <c r="Y290" s="47" t="str">
        <f>IF(P290=Balanza_de_Comprobación3[[#This Row],[Columna6]],"S","N")</f>
        <v>S</v>
      </c>
      <c r="Z290" s="47" t="str">
        <f>IF(Q290=Balanza_de_Comprobación3[[#This Row],[Columna7]],"S","N")</f>
        <v>S</v>
      </c>
      <c r="AA290" s="47" t="str">
        <f>IF(R290=Balanza_de_Comprobación3[[#This Row],[Columna8]],"S","N")</f>
        <v>S</v>
      </c>
      <c r="AB290" s="47" t="str">
        <f>IF(S290=Balanza_de_Comprobación3[[#This Row],[Columna9]],"S","N")</f>
        <v>S</v>
      </c>
    </row>
    <row r="291" spans="1:28" x14ac:dyDescent="0.25">
      <c r="A291" s="33" t="s">
        <v>104</v>
      </c>
      <c r="B291" s="53" t="s">
        <v>519</v>
      </c>
      <c r="C291" s="3" t="s">
        <v>489</v>
      </c>
      <c r="D291" s="28">
        <v>0</v>
      </c>
      <c r="E291" s="28">
        <v>4846012.2699999996</v>
      </c>
      <c r="F291" s="28">
        <v>0</v>
      </c>
      <c r="G291" s="28">
        <v>0</v>
      </c>
      <c r="H291" s="28">
        <v>0</v>
      </c>
      <c r="I291" s="29">
        <v>4846012.2699999996</v>
      </c>
      <c r="K291" s="42" t="s">
        <v>104</v>
      </c>
      <c r="L291" s="43" t="s">
        <v>519</v>
      </c>
      <c r="M291" s="44" t="s">
        <v>489</v>
      </c>
      <c r="N291" s="45">
        <v>0</v>
      </c>
      <c r="O291" s="45">
        <v>4846012.2699999996</v>
      </c>
      <c r="P291" s="45">
        <v>0</v>
      </c>
      <c r="Q291" s="45">
        <v>0</v>
      </c>
      <c r="R291" s="45">
        <v>0</v>
      </c>
      <c r="S291" s="46">
        <v>4846012.2699999996</v>
      </c>
      <c r="T291" s="47" t="str">
        <f>IF(K291=Balanza_de_Comprobación3[[#This Row],[Columna1]],"S","N")</f>
        <v>S</v>
      </c>
      <c r="U291" s="47" t="str">
        <f>IF(L291=Balanza_de_Comprobación3[[#This Row],[Columna2]],"S","N")</f>
        <v>S</v>
      </c>
      <c r="V291" s="47" t="str">
        <f>IF(M291=Balanza_de_Comprobación3[[#This Row],[Columna3]],"S","N")</f>
        <v>S</v>
      </c>
      <c r="W291" s="47" t="str">
        <f>IF(N291=Balanza_de_Comprobación3[[#This Row],[Columna4]],"S","N")</f>
        <v>S</v>
      </c>
      <c r="X291" s="47" t="str">
        <f>IF(O291=Balanza_de_Comprobación3[[#This Row],[Columna5]],"S","N")</f>
        <v>S</v>
      </c>
      <c r="Y291" s="47" t="str">
        <f>IF(P291=Balanza_de_Comprobación3[[#This Row],[Columna6]],"S","N")</f>
        <v>S</v>
      </c>
      <c r="Z291" s="47" t="str">
        <f>IF(Q291=Balanza_de_Comprobación3[[#This Row],[Columna7]],"S","N")</f>
        <v>S</v>
      </c>
      <c r="AA291" s="47" t="str">
        <f>IF(R291=Balanza_de_Comprobación3[[#This Row],[Columna8]],"S","N")</f>
        <v>S</v>
      </c>
      <c r="AB291" s="47" t="str">
        <f>IF(S291=Balanza_de_Comprobación3[[#This Row],[Columna9]],"S","N")</f>
        <v>S</v>
      </c>
    </row>
    <row r="292" spans="1:28" x14ac:dyDescent="0.25">
      <c r="A292" s="33" t="s">
        <v>104</v>
      </c>
      <c r="B292" s="53" t="s">
        <v>520</v>
      </c>
      <c r="C292" s="3" t="s">
        <v>491</v>
      </c>
      <c r="D292" s="28">
        <v>0</v>
      </c>
      <c r="E292" s="28">
        <v>6809627.7599999998</v>
      </c>
      <c r="F292" s="28">
        <v>0</v>
      </c>
      <c r="G292" s="28">
        <v>0</v>
      </c>
      <c r="H292" s="28">
        <v>0</v>
      </c>
      <c r="I292" s="29">
        <v>6809627.7599999998</v>
      </c>
      <c r="K292" s="42" t="s">
        <v>104</v>
      </c>
      <c r="L292" s="43" t="s">
        <v>520</v>
      </c>
      <c r="M292" s="44" t="s">
        <v>491</v>
      </c>
      <c r="N292" s="45">
        <v>0</v>
      </c>
      <c r="O292" s="45">
        <v>6809627.7599999998</v>
      </c>
      <c r="P292" s="45">
        <v>0</v>
      </c>
      <c r="Q292" s="45">
        <v>0</v>
      </c>
      <c r="R292" s="45">
        <v>0</v>
      </c>
      <c r="S292" s="46">
        <v>6809627.7599999998</v>
      </c>
      <c r="T292" s="47" t="str">
        <f>IF(K292=Balanza_de_Comprobación3[[#This Row],[Columna1]],"S","N")</f>
        <v>S</v>
      </c>
      <c r="U292" s="47" t="str">
        <f>IF(L292=Balanza_de_Comprobación3[[#This Row],[Columna2]],"S","N")</f>
        <v>S</v>
      </c>
      <c r="V292" s="47" t="str">
        <f>IF(M292=Balanza_de_Comprobación3[[#This Row],[Columna3]],"S","N")</f>
        <v>S</v>
      </c>
      <c r="W292" s="47" t="str">
        <f>IF(N292=Balanza_de_Comprobación3[[#This Row],[Columna4]],"S","N")</f>
        <v>S</v>
      </c>
      <c r="X292" s="47" t="str">
        <f>IF(O292=Balanza_de_Comprobación3[[#This Row],[Columna5]],"S","N")</f>
        <v>S</v>
      </c>
      <c r="Y292" s="47" t="str">
        <f>IF(P292=Balanza_de_Comprobación3[[#This Row],[Columna6]],"S","N")</f>
        <v>S</v>
      </c>
      <c r="Z292" s="47" t="str">
        <f>IF(Q292=Balanza_de_Comprobación3[[#This Row],[Columna7]],"S","N")</f>
        <v>S</v>
      </c>
      <c r="AA292" s="47" t="str">
        <f>IF(R292=Balanza_de_Comprobación3[[#This Row],[Columna8]],"S","N")</f>
        <v>S</v>
      </c>
      <c r="AB292" s="47" t="str">
        <f>IF(S292=Balanza_de_Comprobación3[[#This Row],[Columna9]],"S","N")</f>
        <v>S</v>
      </c>
    </row>
    <row r="293" spans="1:28" x14ac:dyDescent="0.25">
      <c r="A293" s="33" t="s">
        <v>104</v>
      </c>
      <c r="B293" s="53" t="s">
        <v>521</v>
      </c>
      <c r="C293" s="3" t="s">
        <v>469</v>
      </c>
      <c r="D293" s="28">
        <v>0</v>
      </c>
      <c r="E293" s="28">
        <v>4767323.24</v>
      </c>
      <c r="F293" s="28">
        <v>0</v>
      </c>
      <c r="G293" s="28">
        <v>0</v>
      </c>
      <c r="H293" s="28">
        <v>0</v>
      </c>
      <c r="I293" s="29">
        <v>4767323.24</v>
      </c>
      <c r="K293" s="42" t="s">
        <v>104</v>
      </c>
      <c r="L293" s="43" t="s">
        <v>521</v>
      </c>
      <c r="M293" s="44" t="s">
        <v>469</v>
      </c>
      <c r="N293" s="45">
        <v>0</v>
      </c>
      <c r="O293" s="45">
        <v>4767323.24</v>
      </c>
      <c r="P293" s="45">
        <v>0</v>
      </c>
      <c r="Q293" s="45">
        <v>0</v>
      </c>
      <c r="R293" s="45">
        <v>0</v>
      </c>
      <c r="S293" s="46">
        <v>4767323.24</v>
      </c>
      <c r="T293" s="47" t="str">
        <f>IF(K293=Balanza_de_Comprobación3[[#This Row],[Columna1]],"S","N")</f>
        <v>S</v>
      </c>
      <c r="U293" s="47" t="str">
        <f>IF(L293=Balanza_de_Comprobación3[[#This Row],[Columna2]],"S","N")</f>
        <v>S</v>
      </c>
      <c r="V293" s="47" t="str">
        <f>IF(M293=Balanza_de_Comprobación3[[#This Row],[Columna3]],"S","N")</f>
        <v>S</v>
      </c>
      <c r="W293" s="47" t="str">
        <f>IF(N293=Balanza_de_Comprobación3[[#This Row],[Columna4]],"S","N")</f>
        <v>S</v>
      </c>
      <c r="X293" s="47" t="str">
        <f>IF(O293=Balanza_de_Comprobación3[[#This Row],[Columna5]],"S","N")</f>
        <v>S</v>
      </c>
      <c r="Y293" s="47" t="str">
        <f>IF(P293=Balanza_de_Comprobación3[[#This Row],[Columna6]],"S","N")</f>
        <v>S</v>
      </c>
      <c r="Z293" s="47" t="str">
        <f>IF(Q293=Balanza_de_Comprobación3[[#This Row],[Columna7]],"S","N")</f>
        <v>S</v>
      </c>
      <c r="AA293" s="47" t="str">
        <f>IF(R293=Balanza_de_Comprobación3[[#This Row],[Columna8]],"S","N")</f>
        <v>S</v>
      </c>
      <c r="AB293" s="47" t="str">
        <f>IF(S293=Balanza_de_Comprobación3[[#This Row],[Columna9]],"S","N")</f>
        <v>S</v>
      </c>
    </row>
    <row r="294" spans="1:28" x14ac:dyDescent="0.25">
      <c r="A294" s="33" t="s">
        <v>5</v>
      </c>
      <c r="B294" s="53" t="s">
        <v>522</v>
      </c>
      <c r="C294" s="3" t="s">
        <v>523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9">
        <v>0</v>
      </c>
      <c r="K294" s="42" t="s">
        <v>5</v>
      </c>
      <c r="L294" s="43" t="s">
        <v>522</v>
      </c>
      <c r="M294" s="44" t="s">
        <v>523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6">
        <v>0</v>
      </c>
      <c r="T294" s="47" t="str">
        <f>IF(K294=Balanza_de_Comprobación3[[#This Row],[Columna1]],"S","N")</f>
        <v>S</v>
      </c>
      <c r="U294" s="47" t="str">
        <f>IF(L294=Balanza_de_Comprobación3[[#This Row],[Columna2]],"S","N")</f>
        <v>S</v>
      </c>
      <c r="V294" s="47" t="str">
        <f>IF(M294=Balanza_de_Comprobación3[[#This Row],[Columna3]],"S","N")</f>
        <v>S</v>
      </c>
      <c r="W294" s="47" t="str">
        <f>IF(N294=Balanza_de_Comprobación3[[#This Row],[Columna4]],"S","N")</f>
        <v>S</v>
      </c>
      <c r="X294" s="47" t="str">
        <f>IF(O294=Balanza_de_Comprobación3[[#This Row],[Columna5]],"S","N")</f>
        <v>S</v>
      </c>
      <c r="Y294" s="47" t="str">
        <f>IF(P294=Balanza_de_Comprobación3[[#This Row],[Columna6]],"S","N")</f>
        <v>S</v>
      </c>
      <c r="Z294" s="47" t="str">
        <f>IF(Q294=Balanza_de_Comprobación3[[#This Row],[Columna7]],"S","N")</f>
        <v>S</v>
      </c>
      <c r="AA294" s="47" t="str">
        <f>IF(R294=Balanza_de_Comprobación3[[#This Row],[Columna8]],"S","N")</f>
        <v>S</v>
      </c>
      <c r="AB294" s="47" t="str">
        <f>IF(S294=Balanza_de_Comprobación3[[#This Row],[Columna9]],"S","N")</f>
        <v>S</v>
      </c>
    </row>
    <row r="295" spans="1:28" x14ac:dyDescent="0.25">
      <c r="A295" s="33" t="s">
        <v>5</v>
      </c>
      <c r="B295" s="53" t="s">
        <v>524</v>
      </c>
      <c r="C295" s="3" t="s">
        <v>525</v>
      </c>
      <c r="D295" s="28">
        <v>11601789.220000001</v>
      </c>
      <c r="E295" s="28">
        <v>0</v>
      </c>
      <c r="F295" s="28">
        <v>0</v>
      </c>
      <c r="G295" s="28">
        <v>0</v>
      </c>
      <c r="H295" s="28">
        <v>11601789.220000001</v>
      </c>
      <c r="I295" s="29">
        <v>0</v>
      </c>
      <c r="K295" s="42" t="s">
        <v>5</v>
      </c>
      <c r="L295" s="43" t="s">
        <v>524</v>
      </c>
      <c r="M295" s="44" t="s">
        <v>525</v>
      </c>
      <c r="N295" s="45">
        <v>11601789.220000001</v>
      </c>
      <c r="O295" s="45">
        <v>0</v>
      </c>
      <c r="P295" s="45">
        <v>0</v>
      </c>
      <c r="Q295" s="45">
        <v>0</v>
      </c>
      <c r="R295" s="45">
        <v>11601789.220000001</v>
      </c>
      <c r="S295" s="46">
        <v>0</v>
      </c>
      <c r="T295" s="47" t="str">
        <f>IF(K295=Balanza_de_Comprobación3[[#This Row],[Columna1]],"S","N")</f>
        <v>S</v>
      </c>
      <c r="U295" s="47" t="str">
        <f>IF(L295=Balanza_de_Comprobación3[[#This Row],[Columna2]],"S","N")</f>
        <v>S</v>
      </c>
      <c r="V295" s="47" t="str">
        <f>IF(M295=Balanza_de_Comprobación3[[#This Row],[Columna3]],"S","N")</f>
        <v>S</v>
      </c>
      <c r="W295" s="47" t="str">
        <f>IF(N295=Balanza_de_Comprobación3[[#This Row],[Columna4]],"S","N")</f>
        <v>S</v>
      </c>
      <c r="X295" s="47" t="str">
        <f>IF(O295=Balanza_de_Comprobación3[[#This Row],[Columna5]],"S","N")</f>
        <v>S</v>
      </c>
      <c r="Y295" s="47" t="str">
        <f>IF(P295=Balanza_de_Comprobación3[[#This Row],[Columna6]],"S","N")</f>
        <v>S</v>
      </c>
      <c r="Z295" s="47" t="str">
        <f>IF(Q295=Balanza_de_Comprobación3[[#This Row],[Columna7]],"S","N")</f>
        <v>S</v>
      </c>
      <c r="AA295" s="47" t="str">
        <f>IF(R295=Balanza_de_Comprobación3[[#This Row],[Columna8]],"S","N")</f>
        <v>S</v>
      </c>
      <c r="AB295" s="47" t="str">
        <f>IF(S295=Balanza_de_Comprobación3[[#This Row],[Columna9]],"S","N")</f>
        <v>S</v>
      </c>
    </row>
    <row r="296" spans="1:28" x14ac:dyDescent="0.25">
      <c r="A296" s="33" t="s">
        <v>5</v>
      </c>
      <c r="B296" s="53" t="s">
        <v>526</v>
      </c>
      <c r="C296" s="3" t="s">
        <v>527</v>
      </c>
      <c r="D296" s="28">
        <v>11601789.220000001</v>
      </c>
      <c r="E296" s="28">
        <v>0</v>
      </c>
      <c r="F296" s="28">
        <v>0</v>
      </c>
      <c r="G296" s="28">
        <v>0</v>
      </c>
      <c r="H296" s="28">
        <v>11601789.220000001</v>
      </c>
      <c r="I296" s="29">
        <v>0</v>
      </c>
      <c r="K296" s="42" t="s">
        <v>5</v>
      </c>
      <c r="L296" s="43" t="s">
        <v>526</v>
      </c>
      <c r="M296" s="44" t="s">
        <v>527</v>
      </c>
      <c r="N296" s="45">
        <v>11601789.220000001</v>
      </c>
      <c r="O296" s="45">
        <v>0</v>
      </c>
      <c r="P296" s="45">
        <v>0</v>
      </c>
      <c r="Q296" s="45">
        <v>0</v>
      </c>
      <c r="R296" s="45">
        <v>11601789.220000001</v>
      </c>
      <c r="S296" s="46">
        <v>0</v>
      </c>
      <c r="T296" s="47" t="str">
        <f>IF(K296=Balanza_de_Comprobación3[[#This Row],[Columna1]],"S","N")</f>
        <v>S</v>
      </c>
      <c r="U296" s="47" t="str">
        <f>IF(L296=Balanza_de_Comprobación3[[#This Row],[Columna2]],"S","N")</f>
        <v>S</v>
      </c>
      <c r="V296" s="47" t="str">
        <f>IF(M296=Balanza_de_Comprobación3[[#This Row],[Columna3]],"S","N")</f>
        <v>S</v>
      </c>
      <c r="W296" s="47" t="str">
        <f>IF(N296=Balanza_de_Comprobación3[[#This Row],[Columna4]],"S","N")</f>
        <v>S</v>
      </c>
      <c r="X296" s="47" t="str">
        <f>IF(O296=Balanza_de_Comprobación3[[#This Row],[Columna5]],"S","N")</f>
        <v>S</v>
      </c>
      <c r="Y296" s="47" t="str">
        <f>IF(P296=Balanza_de_Comprobación3[[#This Row],[Columna6]],"S","N")</f>
        <v>S</v>
      </c>
      <c r="Z296" s="47" t="str">
        <f>IF(Q296=Balanza_de_Comprobación3[[#This Row],[Columna7]],"S","N")</f>
        <v>S</v>
      </c>
      <c r="AA296" s="47" t="str">
        <f>IF(R296=Balanza_de_Comprobación3[[#This Row],[Columna8]],"S","N")</f>
        <v>S</v>
      </c>
      <c r="AB296" s="47" t="str">
        <f>IF(S296=Balanza_de_Comprobación3[[#This Row],[Columna9]],"S","N")</f>
        <v>S</v>
      </c>
    </row>
    <row r="297" spans="1:28" x14ac:dyDescent="0.25">
      <c r="A297" s="33" t="s">
        <v>104</v>
      </c>
      <c r="B297" s="53" t="s">
        <v>528</v>
      </c>
      <c r="C297" s="3" t="s">
        <v>529</v>
      </c>
      <c r="D297" s="28">
        <v>0</v>
      </c>
      <c r="E297" s="28">
        <v>11601789.220000001</v>
      </c>
      <c r="F297" s="28">
        <v>0</v>
      </c>
      <c r="G297" s="28">
        <v>0</v>
      </c>
      <c r="H297" s="28">
        <v>0</v>
      </c>
      <c r="I297" s="29">
        <v>11601789.220000001</v>
      </c>
      <c r="K297" s="42" t="s">
        <v>104</v>
      </c>
      <c r="L297" s="43" t="s">
        <v>528</v>
      </c>
      <c r="M297" s="44" t="s">
        <v>529</v>
      </c>
      <c r="N297" s="45">
        <v>0</v>
      </c>
      <c r="O297" s="45">
        <v>11601789.220000001</v>
      </c>
      <c r="P297" s="45">
        <v>0</v>
      </c>
      <c r="Q297" s="45">
        <v>0</v>
      </c>
      <c r="R297" s="45">
        <v>0</v>
      </c>
      <c r="S297" s="46">
        <v>11601789.220000001</v>
      </c>
      <c r="T297" s="47" t="str">
        <f>IF(K297=Balanza_de_Comprobación3[[#This Row],[Columna1]],"S","N")</f>
        <v>S</v>
      </c>
      <c r="U297" s="47" t="str">
        <f>IF(L297=Balanza_de_Comprobación3[[#This Row],[Columna2]],"S","N")</f>
        <v>S</v>
      </c>
      <c r="V297" s="47" t="str">
        <f>IF(M297=Balanza_de_Comprobación3[[#This Row],[Columna3]],"S","N")</f>
        <v>S</v>
      </c>
      <c r="W297" s="47" t="str">
        <f>IF(N297=Balanza_de_Comprobación3[[#This Row],[Columna4]],"S","N")</f>
        <v>S</v>
      </c>
      <c r="X297" s="47" t="str">
        <f>IF(O297=Balanza_de_Comprobación3[[#This Row],[Columna5]],"S","N")</f>
        <v>S</v>
      </c>
      <c r="Y297" s="47" t="str">
        <f>IF(P297=Balanza_de_Comprobación3[[#This Row],[Columna6]],"S","N")</f>
        <v>S</v>
      </c>
      <c r="Z297" s="47" t="str">
        <f>IF(Q297=Balanza_de_Comprobación3[[#This Row],[Columna7]],"S","N")</f>
        <v>S</v>
      </c>
      <c r="AA297" s="47" t="str">
        <f>IF(R297=Balanza_de_Comprobación3[[#This Row],[Columna8]],"S","N")</f>
        <v>S</v>
      </c>
      <c r="AB297" s="47" t="str">
        <f>IF(S297=Balanza_de_Comprobación3[[#This Row],[Columna9]],"S","N")</f>
        <v>S</v>
      </c>
    </row>
    <row r="298" spans="1:28" x14ac:dyDescent="0.25">
      <c r="A298" s="33" t="s">
        <v>104</v>
      </c>
      <c r="B298" s="53" t="s">
        <v>530</v>
      </c>
      <c r="C298" s="3" t="s">
        <v>527</v>
      </c>
      <c r="D298" s="28">
        <v>0</v>
      </c>
      <c r="E298" s="28">
        <v>11601789.220000001</v>
      </c>
      <c r="F298" s="28">
        <v>0</v>
      </c>
      <c r="G298" s="28">
        <v>0</v>
      </c>
      <c r="H298" s="28">
        <v>0</v>
      </c>
      <c r="I298" s="29">
        <v>11601789.220000001</v>
      </c>
      <c r="K298" s="42" t="s">
        <v>104</v>
      </c>
      <c r="L298" s="43" t="s">
        <v>530</v>
      </c>
      <c r="M298" s="44" t="s">
        <v>527</v>
      </c>
      <c r="N298" s="45">
        <v>0</v>
      </c>
      <c r="O298" s="45">
        <v>11601789.220000001</v>
      </c>
      <c r="P298" s="45">
        <v>0</v>
      </c>
      <c r="Q298" s="45">
        <v>0</v>
      </c>
      <c r="R298" s="45">
        <v>0</v>
      </c>
      <c r="S298" s="46">
        <v>11601789.220000001</v>
      </c>
      <c r="T298" s="47" t="str">
        <f>IF(K298=Balanza_de_Comprobación3[[#This Row],[Columna1]],"S","N")</f>
        <v>S</v>
      </c>
      <c r="U298" s="47" t="str">
        <f>IF(L298=Balanza_de_Comprobación3[[#This Row],[Columna2]],"S","N")</f>
        <v>S</v>
      </c>
      <c r="V298" s="47" t="str">
        <f>IF(M298=Balanza_de_Comprobación3[[#This Row],[Columna3]],"S","N")</f>
        <v>S</v>
      </c>
      <c r="W298" s="47" t="str">
        <f>IF(N298=Balanza_de_Comprobación3[[#This Row],[Columna4]],"S","N")</f>
        <v>S</v>
      </c>
      <c r="X298" s="47" t="str">
        <f>IF(O298=Balanza_de_Comprobación3[[#This Row],[Columna5]],"S","N")</f>
        <v>S</v>
      </c>
      <c r="Y298" s="47" t="str">
        <f>IF(P298=Balanza_de_Comprobación3[[#This Row],[Columna6]],"S","N")</f>
        <v>S</v>
      </c>
      <c r="Z298" s="47" t="str">
        <f>IF(Q298=Balanza_de_Comprobación3[[#This Row],[Columna7]],"S","N")</f>
        <v>S</v>
      </c>
      <c r="AA298" s="47" t="str">
        <f>IF(R298=Balanza_de_Comprobación3[[#This Row],[Columna8]],"S","N")</f>
        <v>S</v>
      </c>
      <c r="AB298" s="47" t="str">
        <f>IF(S298=Balanza_de_Comprobación3[[#This Row],[Columna9]],"S","N")</f>
        <v>S</v>
      </c>
    </row>
    <row r="299" spans="1:28" x14ac:dyDescent="0.25">
      <c r="A299" s="33" t="s">
        <v>5</v>
      </c>
      <c r="B299" s="53" t="s">
        <v>531</v>
      </c>
      <c r="C299" s="3" t="s">
        <v>532</v>
      </c>
      <c r="D299" s="28">
        <v>102932823.29000001</v>
      </c>
      <c r="E299" s="28">
        <v>0</v>
      </c>
      <c r="F299" s="28">
        <v>0</v>
      </c>
      <c r="G299" s="28">
        <v>0</v>
      </c>
      <c r="H299" s="28">
        <v>102932823.29000001</v>
      </c>
      <c r="I299" s="29">
        <v>0</v>
      </c>
      <c r="K299" s="42" t="s">
        <v>5</v>
      </c>
      <c r="L299" s="43" t="s">
        <v>531</v>
      </c>
      <c r="M299" s="44" t="s">
        <v>532</v>
      </c>
      <c r="N299" s="45">
        <v>102932823.29000001</v>
      </c>
      <c r="O299" s="45">
        <v>0</v>
      </c>
      <c r="P299" s="45">
        <v>0</v>
      </c>
      <c r="Q299" s="45">
        <v>0</v>
      </c>
      <c r="R299" s="45">
        <v>102932823.29000001</v>
      </c>
      <c r="S299" s="46">
        <v>0</v>
      </c>
      <c r="T299" s="47" t="str">
        <f>IF(K299=Balanza_de_Comprobación3[[#This Row],[Columna1]],"S","N")</f>
        <v>S</v>
      </c>
      <c r="U299" s="47" t="str">
        <f>IF(L299=Balanza_de_Comprobación3[[#This Row],[Columna2]],"S","N")</f>
        <v>S</v>
      </c>
      <c r="V299" s="47" t="str">
        <f>IF(M299=Balanza_de_Comprobación3[[#This Row],[Columna3]],"S","N")</f>
        <v>S</v>
      </c>
      <c r="W299" s="47" t="str">
        <f>IF(N299=Balanza_de_Comprobación3[[#This Row],[Columna4]],"S","N")</f>
        <v>S</v>
      </c>
      <c r="X299" s="47" t="str">
        <f>IF(O299=Balanza_de_Comprobación3[[#This Row],[Columna5]],"S","N")</f>
        <v>S</v>
      </c>
      <c r="Y299" s="47" t="str">
        <f>IF(P299=Balanza_de_Comprobación3[[#This Row],[Columna6]],"S","N")</f>
        <v>S</v>
      </c>
      <c r="Z299" s="47" t="str">
        <f>IF(Q299=Balanza_de_Comprobación3[[#This Row],[Columna7]],"S","N")</f>
        <v>S</v>
      </c>
      <c r="AA299" s="47" t="str">
        <f>IF(R299=Balanza_de_Comprobación3[[#This Row],[Columna8]],"S","N")</f>
        <v>S</v>
      </c>
      <c r="AB299" s="47" t="str">
        <f>IF(S299=Balanza_de_Comprobación3[[#This Row],[Columna9]],"S","N")</f>
        <v>S</v>
      </c>
    </row>
    <row r="300" spans="1:28" x14ac:dyDescent="0.25">
      <c r="A300" s="33" t="s">
        <v>5</v>
      </c>
      <c r="B300" s="53" t="s">
        <v>533</v>
      </c>
      <c r="C300" s="3" t="s">
        <v>527</v>
      </c>
      <c r="D300" s="28">
        <v>102932823.29000001</v>
      </c>
      <c r="E300" s="28">
        <v>0</v>
      </c>
      <c r="F300" s="28">
        <v>0</v>
      </c>
      <c r="G300" s="28">
        <v>0</v>
      </c>
      <c r="H300" s="28">
        <v>102932823.29000001</v>
      </c>
      <c r="I300" s="29">
        <v>0</v>
      </c>
      <c r="K300" s="42" t="s">
        <v>5</v>
      </c>
      <c r="L300" s="43" t="s">
        <v>533</v>
      </c>
      <c r="M300" s="44" t="s">
        <v>527</v>
      </c>
      <c r="N300" s="45">
        <v>102932823.29000001</v>
      </c>
      <c r="O300" s="45">
        <v>0</v>
      </c>
      <c r="P300" s="45">
        <v>0</v>
      </c>
      <c r="Q300" s="45">
        <v>0</v>
      </c>
      <c r="R300" s="45">
        <v>102932823.29000001</v>
      </c>
      <c r="S300" s="46">
        <v>0</v>
      </c>
      <c r="T300" s="47" t="str">
        <f>IF(K300=Balanza_de_Comprobación3[[#This Row],[Columna1]],"S","N")</f>
        <v>S</v>
      </c>
      <c r="U300" s="47" t="str">
        <f>IF(L300=Balanza_de_Comprobación3[[#This Row],[Columna2]],"S","N")</f>
        <v>S</v>
      </c>
      <c r="V300" s="47" t="str">
        <f>IF(M300=Balanza_de_Comprobación3[[#This Row],[Columna3]],"S","N")</f>
        <v>S</v>
      </c>
      <c r="W300" s="47" t="str">
        <f>IF(N300=Balanza_de_Comprobación3[[#This Row],[Columna4]],"S","N")</f>
        <v>S</v>
      </c>
      <c r="X300" s="47" t="str">
        <f>IF(O300=Balanza_de_Comprobación3[[#This Row],[Columna5]],"S","N")</f>
        <v>S</v>
      </c>
      <c r="Y300" s="47" t="str">
        <f>IF(P300=Balanza_de_Comprobación3[[#This Row],[Columna6]],"S","N")</f>
        <v>S</v>
      </c>
      <c r="Z300" s="47" t="str">
        <f>IF(Q300=Balanza_de_Comprobación3[[#This Row],[Columna7]],"S","N")</f>
        <v>S</v>
      </c>
      <c r="AA300" s="47" t="str">
        <f>IF(R300=Balanza_de_Comprobación3[[#This Row],[Columna8]],"S","N")</f>
        <v>S</v>
      </c>
      <c r="AB300" s="47" t="str">
        <f>IF(S300=Balanza_de_Comprobación3[[#This Row],[Columna9]],"S","N")</f>
        <v>S</v>
      </c>
    </row>
    <row r="301" spans="1:28" x14ac:dyDescent="0.25">
      <c r="A301" s="33" t="s">
        <v>5</v>
      </c>
      <c r="B301" s="53" t="s">
        <v>534</v>
      </c>
      <c r="C301" s="3" t="s">
        <v>535</v>
      </c>
      <c r="D301" s="28">
        <v>107457079.40000001</v>
      </c>
      <c r="E301" s="28">
        <v>0</v>
      </c>
      <c r="F301" s="28">
        <v>0</v>
      </c>
      <c r="G301" s="28">
        <v>0</v>
      </c>
      <c r="H301" s="28">
        <v>107457079.40000001</v>
      </c>
      <c r="I301" s="29">
        <v>0</v>
      </c>
      <c r="K301" s="42" t="s">
        <v>5</v>
      </c>
      <c r="L301" s="43" t="s">
        <v>534</v>
      </c>
      <c r="M301" s="44" t="s">
        <v>535</v>
      </c>
      <c r="N301" s="45">
        <v>107457079.40000001</v>
      </c>
      <c r="O301" s="45">
        <v>0</v>
      </c>
      <c r="P301" s="45">
        <v>0</v>
      </c>
      <c r="Q301" s="45">
        <v>0</v>
      </c>
      <c r="R301" s="45">
        <v>107457079.40000001</v>
      </c>
      <c r="S301" s="46">
        <v>0</v>
      </c>
      <c r="T301" s="47" t="str">
        <f>IF(K301=Balanza_de_Comprobación3[[#This Row],[Columna1]],"S","N")</f>
        <v>S</v>
      </c>
      <c r="U301" s="47" t="str">
        <f>IF(L301=Balanza_de_Comprobación3[[#This Row],[Columna2]],"S","N")</f>
        <v>S</v>
      </c>
      <c r="V301" s="47" t="str">
        <f>IF(M301=Balanza_de_Comprobación3[[#This Row],[Columna3]],"S","N")</f>
        <v>S</v>
      </c>
      <c r="W301" s="47" t="str">
        <f>IF(N301=Balanza_de_Comprobación3[[#This Row],[Columna4]],"S","N")</f>
        <v>S</v>
      </c>
      <c r="X301" s="47" t="str">
        <f>IF(O301=Balanza_de_Comprobación3[[#This Row],[Columna5]],"S","N")</f>
        <v>S</v>
      </c>
      <c r="Y301" s="47" t="str">
        <f>IF(P301=Balanza_de_Comprobación3[[#This Row],[Columna6]],"S","N")</f>
        <v>S</v>
      </c>
      <c r="Z301" s="47" t="str">
        <f>IF(Q301=Balanza_de_Comprobación3[[#This Row],[Columna7]],"S","N")</f>
        <v>S</v>
      </c>
      <c r="AA301" s="47" t="str">
        <f>IF(R301=Balanza_de_Comprobación3[[#This Row],[Columna8]],"S","N")</f>
        <v>S</v>
      </c>
      <c r="AB301" s="47" t="str">
        <f>IF(S301=Balanza_de_Comprobación3[[#This Row],[Columna9]],"S","N")</f>
        <v>S</v>
      </c>
    </row>
    <row r="302" spans="1:28" x14ac:dyDescent="0.25">
      <c r="A302" s="33" t="s">
        <v>5</v>
      </c>
      <c r="B302" s="53" t="s">
        <v>536</v>
      </c>
      <c r="C302" s="3" t="s">
        <v>537</v>
      </c>
      <c r="D302" s="28">
        <v>-4524256.1100000003</v>
      </c>
      <c r="E302" s="28">
        <v>0</v>
      </c>
      <c r="F302" s="28">
        <v>0</v>
      </c>
      <c r="G302" s="28">
        <v>0</v>
      </c>
      <c r="H302" s="28">
        <v>-4524256.1100000003</v>
      </c>
      <c r="I302" s="29">
        <v>0</v>
      </c>
      <c r="K302" s="42" t="s">
        <v>5</v>
      </c>
      <c r="L302" s="43" t="s">
        <v>536</v>
      </c>
      <c r="M302" s="44" t="s">
        <v>537</v>
      </c>
      <c r="N302" s="45">
        <v>-4524256.1100000003</v>
      </c>
      <c r="O302" s="45">
        <v>0</v>
      </c>
      <c r="P302" s="45">
        <v>0</v>
      </c>
      <c r="Q302" s="45">
        <v>0</v>
      </c>
      <c r="R302" s="45">
        <v>-4524256.1100000003</v>
      </c>
      <c r="S302" s="46">
        <v>0</v>
      </c>
      <c r="T302" s="47" t="str">
        <f>IF(K302=Balanza_de_Comprobación3[[#This Row],[Columna1]],"S","N")</f>
        <v>S</v>
      </c>
      <c r="U302" s="47" t="str">
        <f>IF(L302=Balanza_de_Comprobación3[[#This Row],[Columna2]],"S","N")</f>
        <v>S</v>
      </c>
      <c r="V302" s="47" t="str">
        <f>IF(M302=Balanza_de_Comprobación3[[#This Row],[Columna3]],"S","N")</f>
        <v>S</v>
      </c>
      <c r="W302" s="47" t="str">
        <f>IF(N302=Balanza_de_Comprobación3[[#This Row],[Columna4]],"S","N")</f>
        <v>S</v>
      </c>
      <c r="X302" s="47" t="str">
        <f>IF(O302=Balanza_de_Comprobación3[[#This Row],[Columna5]],"S","N")</f>
        <v>S</v>
      </c>
      <c r="Y302" s="47" t="str">
        <f>IF(P302=Balanza_de_Comprobación3[[#This Row],[Columna6]],"S","N")</f>
        <v>S</v>
      </c>
      <c r="Z302" s="47" t="str">
        <f>IF(Q302=Balanza_de_Comprobación3[[#This Row],[Columna7]],"S","N")</f>
        <v>S</v>
      </c>
      <c r="AA302" s="47" t="str">
        <f>IF(R302=Balanza_de_Comprobación3[[#This Row],[Columna8]],"S","N")</f>
        <v>S</v>
      </c>
      <c r="AB302" s="47" t="str">
        <f>IF(S302=Balanza_de_Comprobación3[[#This Row],[Columna9]],"S","N")</f>
        <v>S</v>
      </c>
    </row>
    <row r="303" spans="1:28" x14ac:dyDescent="0.25">
      <c r="A303" s="33" t="s">
        <v>104</v>
      </c>
      <c r="B303" s="53" t="s">
        <v>538</v>
      </c>
      <c r="C303" s="3" t="s">
        <v>539</v>
      </c>
      <c r="D303" s="28">
        <v>0</v>
      </c>
      <c r="E303" s="28">
        <v>102932823.29000001</v>
      </c>
      <c r="F303" s="28">
        <v>0</v>
      </c>
      <c r="G303" s="28">
        <v>0</v>
      </c>
      <c r="H303" s="28">
        <v>0</v>
      </c>
      <c r="I303" s="29">
        <v>102932823.29000001</v>
      </c>
      <c r="K303" s="42" t="s">
        <v>104</v>
      </c>
      <c r="L303" s="43" t="s">
        <v>538</v>
      </c>
      <c r="M303" s="44" t="s">
        <v>539</v>
      </c>
      <c r="N303" s="45">
        <v>0</v>
      </c>
      <c r="O303" s="45">
        <v>102932823.29000001</v>
      </c>
      <c r="P303" s="45">
        <v>0</v>
      </c>
      <c r="Q303" s="45">
        <v>0</v>
      </c>
      <c r="R303" s="45">
        <v>0</v>
      </c>
      <c r="S303" s="46">
        <v>102932823.29000001</v>
      </c>
      <c r="T303" s="47" t="str">
        <f>IF(K303=Balanza_de_Comprobación3[[#This Row],[Columna1]],"S","N")</f>
        <v>S</v>
      </c>
      <c r="U303" s="47" t="str">
        <f>IF(L303=Balanza_de_Comprobación3[[#This Row],[Columna2]],"S","N")</f>
        <v>S</v>
      </c>
      <c r="V303" s="47" t="str">
        <f>IF(M303=Balanza_de_Comprobación3[[#This Row],[Columna3]],"S","N")</f>
        <v>S</v>
      </c>
      <c r="W303" s="47" t="str">
        <f>IF(N303=Balanza_de_Comprobación3[[#This Row],[Columna4]],"S","N")</f>
        <v>S</v>
      </c>
      <c r="X303" s="47" t="str">
        <f>IF(O303=Balanza_de_Comprobación3[[#This Row],[Columna5]],"S","N")</f>
        <v>S</v>
      </c>
      <c r="Y303" s="47" t="str">
        <f>IF(P303=Balanza_de_Comprobación3[[#This Row],[Columna6]],"S","N")</f>
        <v>S</v>
      </c>
      <c r="Z303" s="47" t="str">
        <f>IF(Q303=Balanza_de_Comprobación3[[#This Row],[Columna7]],"S","N")</f>
        <v>S</v>
      </c>
      <c r="AA303" s="47" t="str">
        <f>IF(R303=Balanza_de_Comprobación3[[#This Row],[Columna8]],"S","N")</f>
        <v>S</v>
      </c>
      <c r="AB303" s="47" t="str">
        <f>IF(S303=Balanza_de_Comprobación3[[#This Row],[Columna9]],"S","N")</f>
        <v>S</v>
      </c>
    </row>
    <row r="304" spans="1:28" x14ac:dyDescent="0.25">
      <c r="A304" s="33" t="s">
        <v>104</v>
      </c>
      <c r="B304" s="53" t="s">
        <v>540</v>
      </c>
      <c r="C304" s="3" t="s">
        <v>527</v>
      </c>
      <c r="D304" s="28">
        <v>0</v>
      </c>
      <c r="E304" s="28">
        <v>102932823.29000001</v>
      </c>
      <c r="F304" s="28">
        <v>0</v>
      </c>
      <c r="G304" s="28">
        <v>0</v>
      </c>
      <c r="H304" s="28">
        <v>0</v>
      </c>
      <c r="I304" s="29">
        <v>102932823.29000001</v>
      </c>
      <c r="K304" s="42" t="s">
        <v>104</v>
      </c>
      <c r="L304" s="43" t="s">
        <v>540</v>
      </c>
      <c r="M304" s="44" t="s">
        <v>527</v>
      </c>
      <c r="N304" s="45">
        <v>0</v>
      </c>
      <c r="O304" s="45">
        <v>102932823.29000001</v>
      </c>
      <c r="P304" s="45">
        <v>0</v>
      </c>
      <c r="Q304" s="45">
        <v>0</v>
      </c>
      <c r="R304" s="45">
        <v>0</v>
      </c>
      <c r="S304" s="46">
        <v>102932823.29000001</v>
      </c>
      <c r="T304" s="47" t="str">
        <f>IF(K304=Balanza_de_Comprobación3[[#This Row],[Columna1]],"S","N")</f>
        <v>S</v>
      </c>
      <c r="U304" s="47" t="str">
        <f>IF(L304=Balanza_de_Comprobación3[[#This Row],[Columna2]],"S","N")</f>
        <v>S</v>
      </c>
      <c r="V304" s="47" t="str">
        <f>IF(M304=Balanza_de_Comprobación3[[#This Row],[Columna3]],"S","N")</f>
        <v>S</v>
      </c>
      <c r="W304" s="47" t="str">
        <f>IF(N304=Balanza_de_Comprobación3[[#This Row],[Columna4]],"S","N")</f>
        <v>S</v>
      </c>
      <c r="X304" s="47" t="str">
        <f>IF(O304=Balanza_de_Comprobación3[[#This Row],[Columna5]],"S","N")</f>
        <v>S</v>
      </c>
      <c r="Y304" s="47" t="str">
        <f>IF(P304=Balanza_de_Comprobación3[[#This Row],[Columna6]],"S","N")</f>
        <v>S</v>
      </c>
      <c r="Z304" s="47" t="str">
        <f>IF(Q304=Balanza_de_Comprobación3[[#This Row],[Columna7]],"S","N")</f>
        <v>S</v>
      </c>
      <c r="AA304" s="47" t="str">
        <f>IF(R304=Balanza_de_Comprobación3[[#This Row],[Columna8]],"S","N")</f>
        <v>S</v>
      </c>
      <c r="AB304" s="47" t="str">
        <f>IF(S304=Balanza_de_Comprobación3[[#This Row],[Columna9]],"S","N")</f>
        <v>S</v>
      </c>
    </row>
    <row r="305" spans="1:28" x14ac:dyDescent="0.25">
      <c r="A305" s="33" t="s">
        <v>104</v>
      </c>
      <c r="B305" s="53" t="s">
        <v>541</v>
      </c>
      <c r="C305" s="3" t="s">
        <v>535</v>
      </c>
      <c r="D305" s="28">
        <v>0</v>
      </c>
      <c r="E305" s="28">
        <v>27658322.300000001</v>
      </c>
      <c r="F305" s="28">
        <v>0</v>
      </c>
      <c r="G305" s="28">
        <v>0</v>
      </c>
      <c r="H305" s="28">
        <v>0</v>
      </c>
      <c r="I305" s="29">
        <v>27658322.300000001</v>
      </c>
      <c r="K305" s="42" t="s">
        <v>104</v>
      </c>
      <c r="L305" s="43" t="s">
        <v>541</v>
      </c>
      <c r="M305" s="44" t="s">
        <v>535</v>
      </c>
      <c r="N305" s="45">
        <v>0</v>
      </c>
      <c r="O305" s="45">
        <v>27658322.300000001</v>
      </c>
      <c r="P305" s="45">
        <v>0</v>
      </c>
      <c r="Q305" s="45">
        <v>0</v>
      </c>
      <c r="R305" s="45">
        <v>0</v>
      </c>
      <c r="S305" s="46">
        <v>27658322.300000001</v>
      </c>
      <c r="T305" s="47" t="str">
        <f>IF(K305=Balanza_de_Comprobación3[[#This Row],[Columna1]],"S","N")</f>
        <v>S</v>
      </c>
      <c r="U305" s="47" t="str">
        <f>IF(L305=Balanza_de_Comprobación3[[#This Row],[Columna2]],"S","N")</f>
        <v>S</v>
      </c>
      <c r="V305" s="47" t="str">
        <f>IF(M305=Balanza_de_Comprobación3[[#This Row],[Columna3]],"S","N")</f>
        <v>S</v>
      </c>
      <c r="W305" s="47" t="str">
        <f>IF(N305=Balanza_de_Comprobación3[[#This Row],[Columna4]],"S","N")</f>
        <v>S</v>
      </c>
      <c r="X305" s="47" t="str">
        <f>IF(O305=Balanza_de_Comprobación3[[#This Row],[Columna5]],"S","N")</f>
        <v>S</v>
      </c>
      <c r="Y305" s="47" t="str">
        <f>IF(P305=Balanza_de_Comprobación3[[#This Row],[Columna6]],"S","N")</f>
        <v>S</v>
      </c>
      <c r="Z305" s="47" t="str">
        <f>IF(Q305=Balanza_de_Comprobación3[[#This Row],[Columna7]],"S","N")</f>
        <v>S</v>
      </c>
      <c r="AA305" s="47" t="str">
        <f>IF(R305=Balanza_de_Comprobación3[[#This Row],[Columna8]],"S","N")</f>
        <v>S</v>
      </c>
      <c r="AB305" s="47" t="str">
        <f>IF(S305=Balanza_de_Comprobación3[[#This Row],[Columna9]],"S","N")</f>
        <v>S</v>
      </c>
    </row>
    <row r="306" spans="1:28" x14ac:dyDescent="0.25">
      <c r="A306" s="33" t="s">
        <v>104</v>
      </c>
      <c r="B306" s="53" t="s">
        <v>542</v>
      </c>
      <c r="C306" s="3" t="s">
        <v>537</v>
      </c>
      <c r="D306" s="28">
        <v>0</v>
      </c>
      <c r="E306" s="28">
        <v>75274500.989999995</v>
      </c>
      <c r="F306" s="28">
        <v>0</v>
      </c>
      <c r="G306" s="28">
        <v>0</v>
      </c>
      <c r="H306" s="28">
        <v>0</v>
      </c>
      <c r="I306" s="29">
        <v>75274500.989999995</v>
      </c>
      <c r="K306" s="42" t="s">
        <v>104</v>
      </c>
      <c r="L306" s="43" t="s">
        <v>542</v>
      </c>
      <c r="M306" s="44" t="s">
        <v>537</v>
      </c>
      <c r="N306" s="45">
        <v>0</v>
      </c>
      <c r="O306" s="45">
        <v>75274500.989999995</v>
      </c>
      <c r="P306" s="45">
        <v>0</v>
      </c>
      <c r="Q306" s="45">
        <v>0</v>
      </c>
      <c r="R306" s="45">
        <v>0</v>
      </c>
      <c r="S306" s="46">
        <v>75274500.989999995</v>
      </c>
      <c r="T306" s="47" t="str">
        <f>IF(K306=Balanza_de_Comprobación3[[#This Row],[Columna1]],"S","N")</f>
        <v>S</v>
      </c>
      <c r="U306" s="47" t="str">
        <f>IF(L306=Balanza_de_Comprobación3[[#This Row],[Columna2]],"S","N")</f>
        <v>S</v>
      </c>
      <c r="V306" s="47" t="str">
        <f>IF(M306=Balanza_de_Comprobación3[[#This Row],[Columna3]],"S","N")</f>
        <v>S</v>
      </c>
      <c r="W306" s="47" t="str">
        <f>IF(N306=Balanza_de_Comprobación3[[#This Row],[Columna4]],"S","N")</f>
        <v>S</v>
      </c>
      <c r="X306" s="47" t="str">
        <f>IF(O306=Balanza_de_Comprobación3[[#This Row],[Columna5]],"S","N")</f>
        <v>S</v>
      </c>
      <c r="Y306" s="47" t="str">
        <f>IF(P306=Balanza_de_Comprobación3[[#This Row],[Columna6]],"S","N")</f>
        <v>S</v>
      </c>
      <c r="Z306" s="47" t="str">
        <f>IF(Q306=Balanza_de_Comprobación3[[#This Row],[Columna7]],"S","N")</f>
        <v>S</v>
      </c>
      <c r="AA306" s="47" t="str">
        <f>IF(R306=Balanza_de_Comprobación3[[#This Row],[Columna8]],"S","N")</f>
        <v>S</v>
      </c>
      <c r="AB306" s="47" t="str">
        <f>IF(S306=Balanza_de_Comprobación3[[#This Row],[Columna9]],"S","N")</f>
        <v>S</v>
      </c>
    </row>
    <row r="307" spans="1:28" x14ac:dyDescent="0.25">
      <c r="A307" s="33" t="s">
        <v>5</v>
      </c>
      <c r="B307" s="53" t="s">
        <v>543</v>
      </c>
      <c r="C307" s="3" t="s">
        <v>544</v>
      </c>
      <c r="D307" s="28">
        <v>323364900.79000002</v>
      </c>
      <c r="E307" s="28">
        <v>0</v>
      </c>
      <c r="F307" s="28">
        <v>0</v>
      </c>
      <c r="G307" s="28">
        <v>0</v>
      </c>
      <c r="H307" s="28">
        <v>323364900.79000002</v>
      </c>
      <c r="I307" s="29">
        <v>0</v>
      </c>
      <c r="K307" s="42" t="s">
        <v>5</v>
      </c>
      <c r="L307" s="43" t="s">
        <v>543</v>
      </c>
      <c r="M307" s="44" t="s">
        <v>544</v>
      </c>
      <c r="N307" s="45">
        <v>323364900.79000002</v>
      </c>
      <c r="O307" s="45">
        <v>0</v>
      </c>
      <c r="P307" s="45">
        <v>0</v>
      </c>
      <c r="Q307" s="45">
        <v>0</v>
      </c>
      <c r="R307" s="45">
        <v>323364900.79000002</v>
      </c>
      <c r="S307" s="46">
        <v>0</v>
      </c>
      <c r="T307" s="47" t="str">
        <f>IF(K307=Balanza_de_Comprobación3[[#This Row],[Columna1]],"S","N")</f>
        <v>S</v>
      </c>
      <c r="U307" s="47" t="str">
        <f>IF(L307=Balanza_de_Comprobación3[[#This Row],[Columna2]],"S","N")</f>
        <v>S</v>
      </c>
      <c r="V307" s="47" t="str">
        <f>IF(M307=Balanza_de_Comprobación3[[#This Row],[Columna3]],"S","N")</f>
        <v>S</v>
      </c>
      <c r="W307" s="47" t="str">
        <f>IF(N307=Balanza_de_Comprobación3[[#This Row],[Columna4]],"S","N")</f>
        <v>S</v>
      </c>
      <c r="X307" s="47" t="str">
        <f>IF(O307=Balanza_de_Comprobación3[[#This Row],[Columna5]],"S","N")</f>
        <v>S</v>
      </c>
      <c r="Y307" s="47" t="str">
        <f>IF(P307=Balanza_de_Comprobación3[[#This Row],[Columna6]],"S","N")</f>
        <v>S</v>
      </c>
      <c r="Z307" s="47" t="str">
        <f>IF(Q307=Balanza_de_Comprobación3[[#This Row],[Columna7]],"S","N")</f>
        <v>S</v>
      </c>
      <c r="AA307" s="47" t="str">
        <f>IF(R307=Balanza_de_Comprobación3[[#This Row],[Columna8]],"S","N")</f>
        <v>S</v>
      </c>
      <c r="AB307" s="47" t="str">
        <f>IF(S307=Balanza_de_Comprobación3[[#This Row],[Columna9]],"S","N")</f>
        <v>S</v>
      </c>
    </row>
    <row r="308" spans="1:28" x14ac:dyDescent="0.25">
      <c r="A308" s="33" t="s">
        <v>5</v>
      </c>
      <c r="B308" s="53" t="s">
        <v>545</v>
      </c>
      <c r="C308" s="3" t="s">
        <v>527</v>
      </c>
      <c r="D308" s="28">
        <v>323364900.79000002</v>
      </c>
      <c r="E308" s="28">
        <v>0</v>
      </c>
      <c r="F308" s="28">
        <v>0</v>
      </c>
      <c r="G308" s="28">
        <v>0</v>
      </c>
      <c r="H308" s="28">
        <v>323364900.79000002</v>
      </c>
      <c r="I308" s="29">
        <v>0</v>
      </c>
      <c r="K308" s="42" t="s">
        <v>5</v>
      </c>
      <c r="L308" s="43" t="s">
        <v>545</v>
      </c>
      <c r="M308" s="44" t="s">
        <v>527</v>
      </c>
      <c r="N308" s="45">
        <v>323364900.79000002</v>
      </c>
      <c r="O308" s="45">
        <v>0</v>
      </c>
      <c r="P308" s="45">
        <v>0</v>
      </c>
      <c r="Q308" s="45">
        <v>0</v>
      </c>
      <c r="R308" s="45">
        <v>323364900.79000002</v>
      </c>
      <c r="S308" s="46">
        <v>0</v>
      </c>
      <c r="T308" s="47" t="str">
        <f>IF(K308=Balanza_de_Comprobación3[[#This Row],[Columna1]],"S","N")</f>
        <v>S</v>
      </c>
      <c r="U308" s="47" t="str">
        <f>IF(L308=Balanza_de_Comprobación3[[#This Row],[Columna2]],"S","N")</f>
        <v>S</v>
      </c>
      <c r="V308" s="47" t="str">
        <f>IF(M308=Balanza_de_Comprobación3[[#This Row],[Columna3]],"S","N")</f>
        <v>S</v>
      </c>
      <c r="W308" s="47" t="str">
        <f>IF(N308=Balanza_de_Comprobación3[[#This Row],[Columna4]],"S","N")</f>
        <v>S</v>
      </c>
      <c r="X308" s="47" t="str">
        <f>IF(O308=Balanza_de_Comprobación3[[#This Row],[Columna5]],"S","N")</f>
        <v>S</v>
      </c>
      <c r="Y308" s="47" t="str">
        <f>IF(P308=Balanza_de_Comprobación3[[#This Row],[Columna6]],"S","N")</f>
        <v>S</v>
      </c>
      <c r="Z308" s="47" t="str">
        <f>IF(Q308=Balanza_de_Comprobación3[[#This Row],[Columna7]],"S","N")</f>
        <v>S</v>
      </c>
      <c r="AA308" s="47" t="str">
        <f>IF(R308=Balanza_de_Comprobación3[[#This Row],[Columna8]],"S","N")</f>
        <v>S</v>
      </c>
      <c r="AB308" s="47" t="str">
        <f>IF(S308=Balanza_de_Comprobación3[[#This Row],[Columna9]],"S","N")</f>
        <v>S</v>
      </c>
    </row>
    <row r="309" spans="1:28" x14ac:dyDescent="0.25">
      <c r="A309" s="33" t="s">
        <v>5</v>
      </c>
      <c r="B309" s="53" t="s">
        <v>546</v>
      </c>
      <c r="C309" s="3" t="s">
        <v>535</v>
      </c>
      <c r="D309" s="28">
        <v>323313345.73000002</v>
      </c>
      <c r="E309" s="28">
        <v>0</v>
      </c>
      <c r="F309" s="28">
        <v>0</v>
      </c>
      <c r="G309" s="28">
        <v>0</v>
      </c>
      <c r="H309" s="28">
        <v>323313345.73000002</v>
      </c>
      <c r="I309" s="29">
        <v>0</v>
      </c>
      <c r="K309" s="42" t="s">
        <v>5</v>
      </c>
      <c r="L309" s="43" t="s">
        <v>546</v>
      </c>
      <c r="M309" s="44" t="s">
        <v>535</v>
      </c>
      <c r="N309" s="45">
        <v>323313345.73000002</v>
      </c>
      <c r="O309" s="45">
        <v>0</v>
      </c>
      <c r="P309" s="45">
        <v>0</v>
      </c>
      <c r="Q309" s="45">
        <v>0</v>
      </c>
      <c r="R309" s="45">
        <v>323313345.73000002</v>
      </c>
      <c r="S309" s="46">
        <v>0</v>
      </c>
      <c r="T309" s="47" t="str">
        <f>IF(K309=Balanza_de_Comprobación3[[#This Row],[Columna1]],"S","N")</f>
        <v>S</v>
      </c>
      <c r="U309" s="47" t="str">
        <f>IF(L309=Balanza_de_Comprobación3[[#This Row],[Columna2]],"S","N")</f>
        <v>S</v>
      </c>
      <c r="V309" s="47" t="str">
        <f>IF(M309=Balanza_de_Comprobación3[[#This Row],[Columna3]],"S","N")</f>
        <v>S</v>
      </c>
      <c r="W309" s="47" t="str">
        <f>IF(N309=Balanza_de_Comprobación3[[#This Row],[Columna4]],"S","N")</f>
        <v>S</v>
      </c>
      <c r="X309" s="47" t="str">
        <f>IF(O309=Balanza_de_Comprobación3[[#This Row],[Columna5]],"S","N")</f>
        <v>S</v>
      </c>
      <c r="Y309" s="47" t="str">
        <f>IF(P309=Balanza_de_Comprobación3[[#This Row],[Columna6]],"S","N")</f>
        <v>S</v>
      </c>
      <c r="Z309" s="47" t="str">
        <f>IF(Q309=Balanza_de_Comprobación3[[#This Row],[Columna7]],"S","N")</f>
        <v>S</v>
      </c>
      <c r="AA309" s="47" t="str">
        <f>IF(R309=Balanza_de_Comprobación3[[#This Row],[Columna8]],"S","N")</f>
        <v>S</v>
      </c>
      <c r="AB309" s="47" t="str">
        <f>IF(S309=Balanza_de_Comprobación3[[#This Row],[Columna9]],"S","N")</f>
        <v>S</v>
      </c>
    </row>
    <row r="310" spans="1:28" x14ac:dyDescent="0.25">
      <c r="A310" s="33" t="s">
        <v>5</v>
      </c>
      <c r="B310" s="53" t="s">
        <v>547</v>
      </c>
      <c r="C310" s="3" t="s">
        <v>548</v>
      </c>
      <c r="D310" s="28">
        <v>38179.81</v>
      </c>
      <c r="E310" s="28">
        <v>0</v>
      </c>
      <c r="F310" s="28">
        <v>0</v>
      </c>
      <c r="G310" s="28">
        <v>0</v>
      </c>
      <c r="H310" s="28">
        <v>38179.81</v>
      </c>
      <c r="I310" s="29">
        <v>0</v>
      </c>
      <c r="K310" s="42" t="s">
        <v>5</v>
      </c>
      <c r="L310" s="43" t="s">
        <v>547</v>
      </c>
      <c r="M310" s="44" t="s">
        <v>548</v>
      </c>
      <c r="N310" s="45">
        <v>38179.81</v>
      </c>
      <c r="O310" s="45">
        <v>0</v>
      </c>
      <c r="P310" s="45">
        <v>0</v>
      </c>
      <c r="Q310" s="45">
        <v>0</v>
      </c>
      <c r="R310" s="45">
        <v>38179.81</v>
      </c>
      <c r="S310" s="46">
        <v>0</v>
      </c>
      <c r="T310" s="47" t="str">
        <f>IF(K310=Balanza_de_Comprobación3[[#This Row],[Columna1]],"S","N")</f>
        <v>S</v>
      </c>
      <c r="U310" s="47" t="str">
        <f>IF(L310=Balanza_de_Comprobación3[[#This Row],[Columna2]],"S","N")</f>
        <v>S</v>
      </c>
      <c r="V310" s="47" t="str">
        <f>IF(M310=Balanza_de_Comprobación3[[#This Row],[Columna3]],"S","N")</f>
        <v>S</v>
      </c>
      <c r="W310" s="47" t="str">
        <f>IF(N310=Balanza_de_Comprobación3[[#This Row],[Columna4]],"S","N")</f>
        <v>S</v>
      </c>
      <c r="X310" s="47" t="str">
        <f>IF(O310=Balanza_de_Comprobación3[[#This Row],[Columna5]],"S","N")</f>
        <v>S</v>
      </c>
      <c r="Y310" s="47" t="str">
        <f>IF(P310=Balanza_de_Comprobación3[[#This Row],[Columna6]],"S","N")</f>
        <v>S</v>
      </c>
      <c r="Z310" s="47" t="str">
        <f>IF(Q310=Balanza_de_Comprobación3[[#This Row],[Columna7]],"S","N")</f>
        <v>S</v>
      </c>
      <c r="AA310" s="47" t="str">
        <f>IF(R310=Balanza_de_Comprobación3[[#This Row],[Columna8]],"S","N")</f>
        <v>S</v>
      </c>
      <c r="AB310" s="47" t="str">
        <f>IF(S310=Balanza_de_Comprobación3[[#This Row],[Columna9]],"S","N")</f>
        <v>S</v>
      </c>
    </row>
    <row r="311" spans="1:28" x14ac:dyDescent="0.25">
      <c r="A311" s="33" t="s">
        <v>5</v>
      </c>
      <c r="B311" s="53" t="s">
        <v>549</v>
      </c>
      <c r="C311" s="3" t="s">
        <v>550</v>
      </c>
      <c r="D311" s="28">
        <v>13375.25</v>
      </c>
      <c r="E311" s="28">
        <v>0</v>
      </c>
      <c r="F311" s="28">
        <v>0</v>
      </c>
      <c r="G311" s="28">
        <v>0</v>
      </c>
      <c r="H311" s="28">
        <v>13375.25</v>
      </c>
      <c r="I311" s="29">
        <v>0</v>
      </c>
      <c r="K311" s="42" t="s">
        <v>5</v>
      </c>
      <c r="L311" s="43" t="s">
        <v>549</v>
      </c>
      <c r="M311" s="44" t="s">
        <v>550</v>
      </c>
      <c r="N311" s="45">
        <v>13375.25</v>
      </c>
      <c r="O311" s="45">
        <v>0</v>
      </c>
      <c r="P311" s="45">
        <v>0</v>
      </c>
      <c r="Q311" s="45">
        <v>0</v>
      </c>
      <c r="R311" s="45">
        <v>13375.25</v>
      </c>
      <c r="S311" s="46">
        <v>0</v>
      </c>
      <c r="T311" s="47" t="str">
        <f>IF(K311=Balanza_de_Comprobación3[[#This Row],[Columna1]],"S","N")</f>
        <v>S</v>
      </c>
      <c r="U311" s="47" t="str">
        <f>IF(L311=Balanza_de_Comprobación3[[#This Row],[Columna2]],"S","N")</f>
        <v>S</v>
      </c>
      <c r="V311" s="47" t="str">
        <f>IF(M311=Balanza_de_Comprobación3[[#This Row],[Columna3]],"S","N")</f>
        <v>S</v>
      </c>
      <c r="W311" s="47" t="str">
        <f>IF(N311=Balanza_de_Comprobación3[[#This Row],[Columna4]],"S","N")</f>
        <v>S</v>
      </c>
      <c r="X311" s="47" t="str">
        <f>IF(O311=Balanza_de_Comprobación3[[#This Row],[Columna5]],"S","N")</f>
        <v>S</v>
      </c>
      <c r="Y311" s="47" t="str">
        <f>IF(P311=Balanza_de_Comprobación3[[#This Row],[Columna6]],"S","N")</f>
        <v>S</v>
      </c>
      <c r="Z311" s="47" t="str">
        <f>IF(Q311=Balanza_de_Comprobación3[[#This Row],[Columna7]],"S","N")</f>
        <v>S</v>
      </c>
      <c r="AA311" s="47" t="str">
        <f>IF(R311=Balanza_de_Comprobación3[[#This Row],[Columna8]],"S","N")</f>
        <v>S</v>
      </c>
      <c r="AB311" s="47" t="str">
        <f>IF(S311=Balanza_de_Comprobación3[[#This Row],[Columna9]],"S","N")</f>
        <v>S</v>
      </c>
    </row>
    <row r="312" spans="1:28" x14ac:dyDescent="0.25">
      <c r="A312" s="33" t="s">
        <v>104</v>
      </c>
      <c r="B312" s="53" t="s">
        <v>551</v>
      </c>
      <c r="C312" s="3" t="s">
        <v>552</v>
      </c>
      <c r="D312" s="28">
        <v>0</v>
      </c>
      <c r="E312" s="28">
        <v>323364900.79000002</v>
      </c>
      <c r="F312" s="28">
        <v>0</v>
      </c>
      <c r="G312" s="28">
        <v>0</v>
      </c>
      <c r="H312" s="28">
        <v>0</v>
      </c>
      <c r="I312" s="29">
        <v>323364900.79000002</v>
      </c>
      <c r="K312" s="42" t="s">
        <v>104</v>
      </c>
      <c r="L312" s="43" t="s">
        <v>551</v>
      </c>
      <c r="M312" s="44" t="s">
        <v>552</v>
      </c>
      <c r="N312" s="45">
        <v>0</v>
      </c>
      <c r="O312" s="45">
        <v>323364900.79000002</v>
      </c>
      <c r="P312" s="45">
        <v>0</v>
      </c>
      <c r="Q312" s="45">
        <v>0</v>
      </c>
      <c r="R312" s="45">
        <v>0</v>
      </c>
      <c r="S312" s="46">
        <v>323364900.79000002</v>
      </c>
      <c r="T312" s="47" t="str">
        <f>IF(K312=Balanza_de_Comprobación3[[#This Row],[Columna1]],"S","N")</f>
        <v>S</v>
      </c>
      <c r="U312" s="47" t="str">
        <f>IF(L312=Balanza_de_Comprobación3[[#This Row],[Columna2]],"S","N")</f>
        <v>S</v>
      </c>
      <c r="V312" s="47" t="str">
        <f>IF(M312=Balanza_de_Comprobación3[[#This Row],[Columna3]],"S","N")</f>
        <v>S</v>
      </c>
      <c r="W312" s="47" t="str">
        <f>IF(N312=Balanza_de_Comprobación3[[#This Row],[Columna4]],"S","N")</f>
        <v>S</v>
      </c>
      <c r="X312" s="47" t="str">
        <f>IF(O312=Balanza_de_Comprobación3[[#This Row],[Columna5]],"S","N")</f>
        <v>S</v>
      </c>
      <c r="Y312" s="47" t="str">
        <f>IF(P312=Balanza_de_Comprobación3[[#This Row],[Columna6]],"S","N")</f>
        <v>S</v>
      </c>
      <c r="Z312" s="47" t="str">
        <f>IF(Q312=Balanza_de_Comprobación3[[#This Row],[Columna7]],"S","N")</f>
        <v>S</v>
      </c>
      <c r="AA312" s="47" t="str">
        <f>IF(R312=Balanza_de_Comprobación3[[#This Row],[Columna8]],"S","N")</f>
        <v>S</v>
      </c>
      <c r="AB312" s="47" t="str">
        <f>IF(S312=Balanza_de_Comprobación3[[#This Row],[Columna9]],"S","N")</f>
        <v>S</v>
      </c>
    </row>
    <row r="313" spans="1:28" x14ac:dyDescent="0.25">
      <c r="A313" s="33" t="s">
        <v>104</v>
      </c>
      <c r="B313" s="53" t="s">
        <v>553</v>
      </c>
      <c r="C313" s="3" t="s">
        <v>527</v>
      </c>
      <c r="D313" s="28">
        <v>0</v>
      </c>
      <c r="E313" s="28">
        <v>323364900.79000002</v>
      </c>
      <c r="F313" s="28">
        <v>0</v>
      </c>
      <c r="G313" s="28">
        <v>0</v>
      </c>
      <c r="H313" s="28">
        <v>0</v>
      </c>
      <c r="I313" s="29">
        <v>323364900.79000002</v>
      </c>
      <c r="K313" s="42" t="s">
        <v>104</v>
      </c>
      <c r="L313" s="43" t="s">
        <v>553</v>
      </c>
      <c r="M313" s="44" t="s">
        <v>527</v>
      </c>
      <c r="N313" s="45">
        <v>0</v>
      </c>
      <c r="O313" s="45">
        <v>323364900.79000002</v>
      </c>
      <c r="P313" s="45">
        <v>0</v>
      </c>
      <c r="Q313" s="45">
        <v>0</v>
      </c>
      <c r="R313" s="45">
        <v>0</v>
      </c>
      <c r="S313" s="46">
        <v>323364900.79000002</v>
      </c>
      <c r="T313" s="47" t="str">
        <f>IF(K313=Balanza_de_Comprobación3[[#This Row],[Columna1]],"S","N")</f>
        <v>S</v>
      </c>
      <c r="U313" s="47" t="str">
        <f>IF(L313=Balanza_de_Comprobación3[[#This Row],[Columna2]],"S","N")</f>
        <v>S</v>
      </c>
      <c r="V313" s="47" t="str">
        <f>IF(M313=Balanza_de_Comprobación3[[#This Row],[Columna3]],"S","N")</f>
        <v>S</v>
      </c>
      <c r="W313" s="47" t="str">
        <f>IF(N313=Balanza_de_Comprobación3[[#This Row],[Columna4]],"S","N")</f>
        <v>S</v>
      </c>
      <c r="X313" s="47" t="str">
        <f>IF(O313=Balanza_de_Comprobación3[[#This Row],[Columna5]],"S","N")</f>
        <v>S</v>
      </c>
      <c r="Y313" s="47" t="str">
        <f>IF(P313=Balanza_de_Comprobación3[[#This Row],[Columna6]],"S","N")</f>
        <v>S</v>
      </c>
      <c r="Z313" s="47" t="str">
        <f>IF(Q313=Balanza_de_Comprobación3[[#This Row],[Columna7]],"S","N")</f>
        <v>S</v>
      </c>
      <c r="AA313" s="47" t="str">
        <f>IF(R313=Balanza_de_Comprobación3[[#This Row],[Columna8]],"S","N")</f>
        <v>S</v>
      </c>
      <c r="AB313" s="47" t="str">
        <f>IF(S313=Balanza_de_Comprobación3[[#This Row],[Columna9]],"S","N")</f>
        <v>S</v>
      </c>
    </row>
    <row r="314" spans="1:28" x14ac:dyDescent="0.25">
      <c r="A314" s="33" t="s">
        <v>104</v>
      </c>
      <c r="B314" s="53" t="s">
        <v>554</v>
      </c>
      <c r="C314" s="3" t="s">
        <v>535</v>
      </c>
      <c r="D314" s="28">
        <v>0</v>
      </c>
      <c r="E314" s="28">
        <v>323313345.73000002</v>
      </c>
      <c r="F314" s="28">
        <v>0</v>
      </c>
      <c r="G314" s="28">
        <v>0</v>
      </c>
      <c r="H314" s="28">
        <v>0</v>
      </c>
      <c r="I314" s="29">
        <v>323313345.73000002</v>
      </c>
      <c r="K314" s="42" t="s">
        <v>104</v>
      </c>
      <c r="L314" s="43" t="s">
        <v>554</v>
      </c>
      <c r="M314" s="44" t="s">
        <v>535</v>
      </c>
      <c r="N314" s="45">
        <v>0</v>
      </c>
      <c r="O314" s="45">
        <v>323313345.73000002</v>
      </c>
      <c r="P314" s="45">
        <v>0</v>
      </c>
      <c r="Q314" s="45">
        <v>0</v>
      </c>
      <c r="R314" s="45">
        <v>0</v>
      </c>
      <c r="S314" s="46">
        <v>323313345.73000002</v>
      </c>
      <c r="T314" s="47" t="str">
        <f>IF(K314=Balanza_de_Comprobación3[[#This Row],[Columna1]],"S","N")</f>
        <v>S</v>
      </c>
      <c r="U314" s="47" t="str">
        <f>IF(L314=Balanza_de_Comprobación3[[#This Row],[Columna2]],"S","N")</f>
        <v>S</v>
      </c>
      <c r="V314" s="47" t="str">
        <f>IF(M314=Balanza_de_Comprobación3[[#This Row],[Columna3]],"S","N")</f>
        <v>S</v>
      </c>
      <c r="W314" s="47" t="str">
        <f>IF(N314=Balanza_de_Comprobación3[[#This Row],[Columna4]],"S","N")</f>
        <v>S</v>
      </c>
      <c r="X314" s="47" t="str">
        <f>IF(O314=Balanza_de_Comprobación3[[#This Row],[Columna5]],"S","N")</f>
        <v>S</v>
      </c>
      <c r="Y314" s="47" t="str">
        <f>IF(P314=Balanza_de_Comprobación3[[#This Row],[Columna6]],"S","N")</f>
        <v>S</v>
      </c>
      <c r="Z314" s="47" t="str">
        <f>IF(Q314=Balanza_de_Comprobación3[[#This Row],[Columna7]],"S","N")</f>
        <v>S</v>
      </c>
      <c r="AA314" s="47" t="str">
        <f>IF(R314=Balanza_de_Comprobación3[[#This Row],[Columna8]],"S","N")</f>
        <v>S</v>
      </c>
      <c r="AB314" s="47" t="str">
        <f>IF(S314=Balanza_de_Comprobación3[[#This Row],[Columna9]],"S","N")</f>
        <v>S</v>
      </c>
    </row>
    <row r="315" spans="1:28" x14ac:dyDescent="0.25">
      <c r="A315" s="33" t="s">
        <v>104</v>
      </c>
      <c r="B315" s="53" t="s">
        <v>555</v>
      </c>
      <c r="C315" s="3" t="s">
        <v>548</v>
      </c>
      <c r="D315" s="28">
        <v>0</v>
      </c>
      <c r="E315" s="28">
        <v>38179.81</v>
      </c>
      <c r="F315" s="28">
        <v>0</v>
      </c>
      <c r="G315" s="28">
        <v>0</v>
      </c>
      <c r="H315" s="28">
        <v>0</v>
      </c>
      <c r="I315" s="29">
        <v>38179.81</v>
      </c>
      <c r="K315" s="42" t="s">
        <v>104</v>
      </c>
      <c r="L315" s="43" t="s">
        <v>555</v>
      </c>
      <c r="M315" s="44" t="s">
        <v>548</v>
      </c>
      <c r="N315" s="45">
        <v>0</v>
      </c>
      <c r="O315" s="45">
        <v>38179.81</v>
      </c>
      <c r="P315" s="45">
        <v>0</v>
      </c>
      <c r="Q315" s="45">
        <v>0</v>
      </c>
      <c r="R315" s="45">
        <v>0</v>
      </c>
      <c r="S315" s="46">
        <v>38179.81</v>
      </c>
      <c r="T315" s="47" t="str">
        <f>IF(K315=Balanza_de_Comprobación3[[#This Row],[Columna1]],"S","N")</f>
        <v>S</v>
      </c>
      <c r="U315" s="47" t="str">
        <f>IF(L315=Balanza_de_Comprobación3[[#This Row],[Columna2]],"S","N")</f>
        <v>S</v>
      </c>
      <c r="V315" s="47" t="str">
        <f>IF(M315=Balanza_de_Comprobación3[[#This Row],[Columna3]],"S","N")</f>
        <v>S</v>
      </c>
      <c r="W315" s="47" t="str">
        <f>IF(N315=Balanza_de_Comprobación3[[#This Row],[Columna4]],"S","N")</f>
        <v>S</v>
      </c>
      <c r="X315" s="47" t="str">
        <f>IF(O315=Balanza_de_Comprobación3[[#This Row],[Columna5]],"S","N")</f>
        <v>S</v>
      </c>
      <c r="Y315" s="47" t="str">
        <f>IF(P315=Balanza_de_Comprobación3[[#This Row],[Columna6]],"S","N")</f>
        <v>S</v>
      </c>
      <c r="Z315" s="47" t="str">
        <f>IF(Q315=Balanza_de_Comprobación3[[#This Row],[Columna7]],"S","N")</f>
        <v>S</v>
      </c>
      <c r="AA315" s="47" t="str">
        <f>IF(R315=Balanza_de_Comprobación3[[#This Row],[Columna8]],"S","N")</f>
        <v>S</v>
      </c>
      <c r="AB315" s="47" t="str">
        <f>IF(S315=Balanza_de_Comprobación3[[#This Row],[Columna9]],"S","N")</f>
        <v>S</v>
      </c>
    </row>
    <row r="316" spans="1:28" x14ac:dyDescent="0.25">
      <c r="A316" s="33" t="s">
        <v>104</v>
      </c>
      <c r="B316" s="53" t="s">
        <v>556</v>
      </c>
      <c r="C316" s="3" t="s">
        <v>550</v>
      </c>
      <c r="D316" s="28">
        <v>0</v>
      </c>
      <c r="E316" s="28">
        <v>13375.25</v>
      </c>
      <c r="F316" s="28">
        <v>0</v>
      </c>
      <c r="G316" s="28">
        <v>0</v>
      </c>
      <c r="H316" s="28">
        <v>0</v>
      </c>
      <c r="I316" s="29">
        <v>13375.25</v>
      </c>
      <c r="K316" s="42" t="s">
        <v>104</v>
      </c>
      <c r="L316" s="43" t="s">
        <v>556</v>
      </c>
      <c r="M316" s="44" t="s">
        <v>550</v>
      </c>
      <c r="N316" s="45">
        <v>0</v>
      </c>
      <c r="O316" s="45">
        <v>13375.25</v>
      </c>
      <c r="P316" s="45">
        <v>0</v>
      </c>
      <c r="Q316" s="45">
        <v>0</v>
      </c>
      <c r="R316" s="45">
        <v>0</v>
      </c>
      <c r="S316" s="46">
        <v>13375.25</v>
      </c>
      <c r="T316" s="47" t="str">
        <f>IF(K316=Balanza_de_Comprobación3[[#This Row],[Columna1]],"S","N")</f>
        <v>S</v>
      </c>
      <c r="U316" s="47" t="str">
        <f>IF(L316=Balanza_de_Comprobación3[[#This Row],[Columna2]],"S","N")</f>
        <v>S</v>
      </c>
      <c r="V316" s="47" t="str">
        <f>IF(M316=Balanza_de_Comprobación3[[#This Row],[Columna3]],"S","N")</f>
        <v>S</v>
      </c>
      <c r="W316" s="47" t="str">
        <f>IF(N316=Balanza_de_Comprobación3[[#This Row],[Columna4]],"S","N")</f>
        <v>S</v>
      </c>
      <c r="X316" s="47" t="str">
        <f>IF(O316=Balanza_de_Comprobación3[[#This Row],[Columna5]],"S","N")</f>
        <v>S</v>
      </c>
      <c r="Y316" s="47" t="str">
        <f>IF(P316=Balanza_de_Comprobación3[[#This Row],[Columna6]],"S","N")</f>
        <v>S</v>
      </c>
      <c r="Z316" s="47" t="str">
        <f>IF(Q316=Balanza_de_Comprobación3[[#This Row],[Columna7]],"S","N")</f>
        <v>S</v>
      </c>
      <c r="AA316" s="47" t="str">
        <f>IF(R316=Balanza_de_Comprobación3[[#This Row],[Columna8]],"S","N")</f>
        <v>S</v>
      </c>
      <c r="AB316" s="47" t="str">
        <f>IF(S316=Balanza_de_Comprobación3[[#This Row],[Columna9]],"S","N")</f>
        <v>S</v>
      </c>
    </row>
    <row r="317" spans="1:28" x14ac:dyDescent="0.25">
      <c r="A317" s="33" t="s">
        <v>104</v>
      </c>
      <c r="B317" s="53" t="s">
        <v>557</v>
      </c>
      <c r="C317" s="3" t="s">
        <v>558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9">
        <v>0</v>
      </c>
      <c r="K317" s="42" t="s">
        <v>104</v>
      </c>
      <c r="L317" s="43" t="s">
        <v>557</v>
      </c>
      <c r="M317" s="44" t="s">
        <v>558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6">
        <v>0</v>
      </c>
      <c r="T317" s="47" t="str">
        <f>IF(K317=Balanza_de_Comprobación3[[#This Row],[Columna1]],"S","N")</f>
        <v>S</v>
      </c>
      <c r="U317" s="47" t="str">
        <f>IF(L317=Balanza_de_Comprobación3[[#This Row],[Columna2]],"S","N")</f>
        <v>S</v>
      </c>
      <c r="V317" s="47" t="str">
        <f>IF(M317=Balanza_de_Comprobación3[[#This Row],[Columna3]],"S","N")</f>
        <v>S</v>
      </c>
      <c r="W317" s="47" t="str">
        <f>IF(N317=Balanza_de_Comprobación3[[#This Row],[Columna4]],"S","N")</f>
        <v>S</v>
      </c>
      <c r="X317" s="47" t="str">
        <f>IF(O317=Balanza_de_Comprobación3[[#This Row],[Columna5]],"S","N")</f>
        <v>S</v>
      </c>
      <c r="Y317" s="47" t="str">
        <f>IF(P317=Balanza_de_Comprobación3[[#This Row],[Columna6]],"S","N")</f>
        <v>S</v>
      </c>
      <c r="Z317" s="47" t="str">
        <f>IF(Q317=Balanza_de_Comprobación3[[#This Row],[Columna7]],"S","N")</f>
        <v>S</v>
      </c>
      <c r="AA317" s="47" t="str">
        <f>IF(R317=Balanza_de_Comprobación3[[#This Row],[Columna8]],"S","N")</f>
        <v>S</v>
      </c>
      <c r="AB317" s="47" t="str">
        <f>IF(S317=Balanza_de_Comprobación3[[#This Row],[Columna9]],"S","N")</f>
        <v>S</v>
      </c>
    </row>
    <row r="318" spans="1:28" x14ac:dyDescent="0.25">
      <c r="A318" s="33" t="s">
        <v>5</v>
      </c>
      <c r="B318" s="53" t="s">
        <v>559</v>
      </c>
      <c r="C318" s="3" t="s">
        <v>560</v>
      </c>
      <c r="D318" s="28">
        <v>470389292.83999997</v>
      </c>
      <c r="E318" s="28">
        <v>0</v>
      </c>
      <c r="F318" s="28">
        <v>0</v>
      </c>
      <c r="G318" s="28">
        <v>0</v>
      </c>
      <c r="H318" s="28">
        <v>470389292.83999997</v>
      </c>
      <c r="I318" s="29">
        <v>0</v>
      </c>
      <c r="K318" s="42" t="s">
        <v>5</v>
      </c>
      <c r="L318" s="43" t="s">
        <v>559</v>
      </c>
      <c r="M318" s="44" t="s">
        <v>560</v>
      </c>
      <c r="N318" s="45">
        <v>470389292.83999997</v>
      </c>
      <c r="O318" s="45">
        <v>0</v>
      </c>
      <c r="P318" s="45">
        <v>0</v>
      </c>
      <c r="Q318" s="45">
        <v>0</v>
      </c>
      <c r="R318" s="45">
        <v>470389292.83999997</v>
      </c>
      <c r="S318" s="46">
        <v>0</v>
      </c>
      <c r="T318" s="47" t="str">
        <f>IF(K318=Balanza_de_Comprobación3[[#This Row],[Columna1]],"S","N")</f>
        <v>S</v>
      </c>
      <c r="U318" s="47" t="str">
        <f>IF(L318=Balanza_de_Comprobación3[[#This Row],[Columna2]],"S","N")</f>
        <v>S</v>
      </c>
      <c r="V318" s="47" t="str">
        <f>IF(M318=Balanza_de_Comprobación3[[#This Row],[Columna3]],"S","N")</f>
        <v>S</v>
      </c>
      <c r="W318" s="47" t="str">
        <f>IF(N318=Balanza_de_Comprobación3[[#This Row],[Columna4]],"S","N")</f>
        <v>S</v>
      </c>
      <c r="X318" s="47" t="str">
        <f>IF(O318=Balanza_de_Comprobación3[[#This Row],[Columna5]],"S","N")</f>
        <v>S</v>
      </c>
      <c r="Y318" s="47" t="str">
        <f>IF(P318=Balanza_de_Comprobación3[[#This Row],[Columna6]],"S","N")</f>
        <v>S</v>
      </c>
      <c r="Z318" s="47" t="str">
        <f>IF(Q318=Balanza_de_Comprobación3[[#This Row],[Columna7]],"S","N")</f>
        <v>S</v>
      </c>
      <c r="AA318" s="47" t="str">
        <f>IF(R318=Balanza_de_Comprobación3[[#This Row],[Columna8]],"S","N")</f>
        <v>S</v>
      </c>
      <c r="AB318" s="47" t="str">
        <f>IF(S318=Balanza_de_Comprobación3[[#This Row],[Columna9]],"S","N")</f>
        <v>S</v>
      </c>
    </row>
    <row r="319" spans="1:28" x14ac:dyDescent="0.25">
      <c r="A319" s="33" t="s">
        <v>5</v>
      </c>
      <c r="B319" s="53" t="s">
        <v>561</v>
      </c>
      <c r="C319" s="3" t="s">
        <v>527</v>
      </c>
      <c r="D319" s="28">
        <v>470389292.83999997</v>
      </c>
      <c r="E319" s="28">
        <v>0</v>
      </c>
      <c r="F319" s="28">
        <v>0</v>
      </c>
      <c r="G319" s="28">
        <v>0</v>
      </c>
      <c r="H319" s="28">
        <v>470389292.83999997</v>
      </c>
      <c r="I319" s="29">
        <v>0</v>
      </c>
      <c r="K319" s="42" t="s">
        <v>5</v>
      </c>
      <c r="L319" s="43" t="s">
        <v>561</v>
      </c>
      <c r="M319" s="44" t="s">
        <v>527</v>
      </c>
      <c r="N319" s="45">
        <v>470389292.83999997</v>
      </c>
      <c r="O319" s="45">
        <v>0</v>
      </c>
      <c r="P319" s="45">
        <v>0</v>
      </c>
      <c r="Q319" s="45">
        <v>0</v>
      </c>
      <c r="R319" s="45">
        <v>470389292.83999997</v>
      </c>
      <c r="S319" s="46">
        <v>0</v>
      </c>
      <c r="T319" s="47" t="str">
        <f>IF(K319=Balanza_de_Comprobación3[[#This Row],[Columna1]],"S","N")</f>
        <v>S</v>
      </c>
      <c r="U319" s="47" t="str">
        <f>IF(L319=Balanza_de_Comprobación3[[#This Row],[Columna2]],"S","N")</f>
        <v>S</v>
      </c>
      <c r="V319" s="47" t="str">
        <f>IF(M319=Balanza_de_Comprobación3[[#This Row],[Columna3]],"S","N")</f>
        <v>S</v>
      </c>
      <c r="W319" s="47" t="str">
        <f>IF(N319=Balanza_de_Comprobación3[[#This Row],[Columna4]],"S","N")</f>
        <v>S</v>
      </c>
      <c r="X319" s="47" t="str">
        <f>IF(O319=Balanza_de_Comprobación3[[#This Row],[Columna5]],"S","N")</f>
        <v>S</v>
      </c>
      <c r="Y319" s="47" t="str">
        <f>IF(P319=Balanza_de_Comprobación3[[#This Row],[Columna6]],"S","N")</f>
        <v>S</v>
      </c>
      <c r="Z319" s="47" t="str">
        <f>IF(Q319=Balanza_de_Comprobación3[[#This Row],[Columna7]],"S","N")</f>
        <v>S</v>
      </c>
      <c r="AA319" s="47" t="str">
        <f>IF(R319=Balanza_de_Comprobación3[[#This Row],[Columna8]],"S","N")</f>
        <v>S</v>
      </c>
      <c r="AB319" s="47" t="str">
        <f>IF(S319=Balanza_de_Comprobación3[[#This Row],[Columna9]],"S","N")</f>
        <v>S</v>
      </c>
    </row>
    <row r="320" spans="1:28" x14ac:dyDescent="0.25">
      <c r="A320" s="33" t="s">
        <v>5</v>
      </c>
      <c r="B320" s="53" t="s">
        <v>562</v>
      </c>
      <c r="C320" s="3" t="s">
        <v>563</v>
      </c>
      <c r="D320" s="28">
        <v>470389292.83999997</v>
      </c>
      <c r="E320" s="28">
        <v>0</v>
      </c>
      <c r="F320" s="28">
        <v>0</v>
      </c>
      <c r="G320" s="28">
        <v>0</v>
      </c>
      <c r="H320" s="28">
        <v>470389292.83999997</v>
      </c>
      <c r="I320" s="29">
        <v>0</v>
      </c>
      <c r="K320" s="42" t="s">
        <v>5</v>
      </c>
      <c r="L320" s="43" t="s">
        <v>562</v>
      </c>
      <c r="M320" s="44" t="s">
        <v>563</v>
      </c>
      <c r="N320" s="45">
        <v>470389292.83999997</v>
      </c>
      <c r="O320" s="45">
        <v>0</v>
      </c>
      <c r="P320" s="45">
        <v>0</v>
      </c>
      <c r="Q320" s="45">
        <v>0</v>
      </c>
      <c r="R320" s="45">
        <v>470389292.83999997</v>
      </c>
      <c r="S320" s="46">
        <v>0</v>
      </c>
      <c r="T320" s="47" t="str">
        <f>IF(K320=Balanza_de_Comprobación3[[#This Row],[Columna1]],"S","N")</f>
        <v>S</v>
      </c>
      <c r="U320" s="47" t="str">
        <f>IF(L320=Balanza_de_Comprobación3[[#This Row],[Columna2]],"S","N")</f>
        <v>S</v>
      </c>
      <c r="V320" s="47" t="str">
        <f>IF(M320=Balanza_de_Comprobación3[[#This Row],[Columna3]],"S","N")</f>
        <v>S</v>
      </c>
      <c r="W320" s="47" t="str">
        <f>IF(N320=Balanza_de_Comprobación3[[#This Row],[Columna4]],"S","N")</f>
        <v>S</v>
      </c>
      <c r="X320" s="47" t="str">
        <f>IF(O320=Balanza_de_Comprobación3[[#This Row],[Columna5]],"S","N")</f>
        <v>S</v>
      </c>
      <c r="Y320" s="47" t="str">
        <f>IF(P320=Balanza_de_Comprobación3[[#This Row],[Columna6]],"S","N")</f>
        <v>S</v>
      </c>
      <c r="Z320" s="47" t="str">
        <f>IF(Q320=Balanza_de_Comprobación3[[#This Row],[Columna7]],"S","N")</f>
        <v>S</v>
      </c>
      <c r="AA320" s="47" t="str">
        <f>IF(R320=Balanza_de_Comprobación3[[#This Row],[Columna8]],"S","N")</f>
        <v>S</v>
      </c>
      <c r="AB320" s="47" t="str">
        <f>IF(S320=Balanza_de_Comprobación3[[#This Row],[Columna9]],"S","N")</f>
        <v>S</v>
      </c>
    </row>
    <row r="321" spans="1:28" x14ac:dyDescent="0.25">
      <c r="A321" s="33" t="s">
        <v>5</v>
      </c>
      <c r="B321" s="53" t="s">
        <v>564</v>
      </c>
      <c r="C321" s="3" t="s">
        <v>33</v>
      </c>
      <c r="D321" s="28">
        <v>615819.91</v>
      </c>
      <c r="E321" s="28">
        <v>0</v>
      </c>
      <c r="F321" s="28">
        <v>0</v>
      </c>
      <c r="G321" s="28">
        <v>0</v>
      </c>
      <c r="H321" s="28">
        <v>615819.91</v>
      </c>
      <c r="I321" s="29">
        <v>0</v>
      </c>
      <c r="K321" s="42" t="s">
        <v>5</v>
      </c>
      <c r="L321" s="43" t="s">
        <v>564</v>
      </c>
      <c r="M321" s="44" t="s">
        <v>33</v>
      </c>
      <c r="N321" s="45">
        <v>615819.91</v>
      </c>
      <c r="O321" s="45">
        <v>0</v>
      </c>
      <c r="P321" s="45">
        <v>0</v>
      </c>
      <c r="Q321" s="45">
        <v>0</v>
      </c>
      <c r="R321" s="45">
        <v>615819.91</v>
      </c>
      <c r="S321" s="46">
        <v>0</v>
      </c>
      <c r="T321" s="47" t="str">
        <f>IF(K321=Balanza_de_Comprobación3[[#This Row],[Columna1]],"S","N")</f>
        <v>S</v>
      </c>
      <c r="U321" s="47" t="str">
        <f>IF(L321=Balanza_de_Comprobación3[[#This Row],[Columna2]],"S","N")</f>
        <v>S</v>
      </c>
      <c r="V321" s="47" t="str">
        <f>IF(M321=Balanza_de_Comprobación3[[#This Row],[Columna3]],"S","N")</f>
        <v>S</v>
      </c>
      <c r="W321" s="47" t="str">
        <f>IF(N321=Balanza_de_Comprobación3[[#This Row],[Columna4]],"S","N")</f>
        <v>S</v>
      </c>
      <c r="X321" s="47" t="str">
        <f>IF(O321=Balanza_de_Comprobación3[[#This Row],[Columna5]],"S","N")</f>
        <v>S</v>
      </c>
      <c r="Y321" s="47" t="str">
        <f>IF(P321=Balanza_de_Comprobación3[[#This Row],[Columna6]],"S","N")</f>
        <v>S</v>
      </c>
      <c r="Z321" s="47" t="str">
        <f>IF(Q321=Balanza_de_Comprobación3[[#This Row],[Columna7]],"S","N")</f>
        <v>S</v>
      </c>
      <c r="AA321" s="47" t="str">
        <f>IF(R321=Balanza_de_Comprobación3[[#This Row],[Columna8]],"S","N")</f>
        <v>S</v>
      </c>
      <c r="AB321" s="47" t="str">
        <f>IF(S321=Balanza_de_Comprobación3[[#This Row],[Columna9]],"S","N")</f>
        <v>S</v>
      </c>
    </row>
    <row r="322" spans="1:28" x14ac:dyDescent="0.25">
      <c r="A322" s="33" t="s">
        <v>5</v>
      </c>
      <c r="B322" s="53" t="s">
        <v>565</v>
      </c>
      <c r="C322" s="3" t="s">
        <v>566</v>
      </c>
      <c r="D322" s="28">
        <v>379432179.41000003</v>
      </c>
      <c r="E322" s="28">
        <v>0</v>
      </c>
      <c r="F322" s="28">
        <v>0</v>
      </c>
      <c r="G322" s="28">
        <v>0</v>
      </c>
      <c r="H322" s="28">
        <v>379432179.41000003</v>
      </c>
      <c r="I322" s="29">
        <v>0</v>
      </c>
      <c r="K322" s="42" t="s">
        <v>5</v>
      </c>
      <c r="L322" s="43" t="s">
        <v>565</v>
      </c>
      <c r="M322" s="44" t="s">
        <v>566</v>
      </c>
      <c r="N322" s="45">
        <v>379432179.41000003</v>
      </c>
      <c r="O322" s="45">
        <v>0</v>
      </c>
      <c r="P322" s="45">
        <v>0</v>
      </c>
      <c r="Q322" s="45">
        <v>0</v>
      </c>
      <c r="R322" s="45">
        <v>379432179.41000003</v>
      </c>
      <c r="S322" s="46">
        <v>0</v>
      </c>
      <c r="T322" s="47" t="str">
        <f>IF(K322=Balanza_de_Comprobación3[[#This Row],[Columna1]],"S","N")</f>
        <v>S</v>
      </c>
      <c r="U322" s="47" t="str">
        <f>IF(L322=Balanza_de_Comprobación3[[#This Row],[Columna2]],"S","N")</f>
        <v>S</v>
      </c>
      <c r="V322" s="47" t="str">
        <f>IF(M322=Balanza_de_Comprobación3[[#This Row],[Columna3]],"S","N")</f>
        <v>S</v>
      </c>
      <c r="W322" s="47" t="str">
        <f>IF(N322=Balanza_de_Comprobación3[[#This Row],[Columna4]],"S","N")</f>
        <v>S</v>
      </c>
      <c r="X322" s="47" t="str">
        <f>IF(O322=Balanza_de_Comprobación3[[#This Row],[Columna5]],"S","N")</f>
        <v>S</v>
      </c>
      <c r="Y322" s="47" t="str">
        <f>IF(P322=Balanza_de_Comprobación3[[#This Row],[Columna6]],"S","N")</f>
        <v>S</v>
      </c>
      <c r="Z322" s="47" t="str">
        <f>IF(Q322=Balanza_de_Comprobación3[[#This Row],[Columna7]],"S","N")</f>
        <v>S</v>
      </c>
      <c r="AA322" s="47" t="str">
        <f>IF(R322=Balanza_de_Comprobación3[[#This Row],[Columna8]],"S","N")</f>
        <v>S</v>
      </c>
      <c r="AB322" s="47" t="str">
        <f>IF(S322=Balanza_de_Comprobación3[[#This Row],[Columna9]],"S","N")</f>
        <v>S</v>
      </c>
    </row>
    <row r="323" spans="1:28" x14ac:dyDescent="0.25">
      <c r="A323" s="33" t="s">
        <v>5</v>
      </c>
      <c r="B323" s="53" t="s">
        <v>567</v>
      </c>
      <c r="C323" s="3" t="s">
        <v>568</v>
      </c>
      <c r="D323" s="28">
        <v>90341293.519999996</v>
      </c>
      <c r="E323" s="28">
        <v>0</v>
      </c>
      <c r="F323" s="28">
        <v>0</v>
      </c>
      <c r="G323" s="28">
        <v>0</v>
      </c>
      <c r="H323" s="28">
        <v>90341293.519999996</v>
      </c>
      <c r="I323" s="29">
        <v>0</v>
      </c>
      <c r="K323" s="42" t="s">
        <v>5</v>
      </c>
      <c r="L323" s="43" t="s">
        <v>567</v>
      </c>
      <c r="M323" s="44" t="s">
        <v>568</v>
      </c>
      <c r="N323" s="45">
        <v>90341293.519999996</v>
      </c>
      <c r="O323" s="45">
        <v>0</v>
      </c>
      <c r="P323" s="45">
        <v>0</v>
      </c>
      <c r="Q323" s="45">
        <v>0</v>
      </c>
      <c r="R323" s="45">
        <v>90341293.519999996</v>
      </c>
      <c r="S323" s="46">
        <v>0</v>
      </c>
      <c r="T323" s="47" t="str">
        <f>IF(K323=Balanza_de_Comprobación3[[#This Row],[Columna1]],"S","N")</f>
        <v>S</v>
      </c>
      <c r="U323" s="47" t="str">
        <f>IF(L323=Balanza_de_Comprobación3[[#This Row],[Columna2]],"S","N")</f>
        <v>S</v>
      </c>
      <c r="V323" s="47" t="str">
        <f>IF(M323=Balanza_de_Comprobación3[[#This Row],[Columna3]],"S","N")</f>
        <v>S</v>
      </c>
      <c r="W323" s="47" t="str">
        <f>IF(N323=Balanza_de_Comprobación3[[#This Row],[Columna4]],"S","N")</f>
        <v>S</v>
      </c>
      <c r="X323" s="47" t="str">
        <f>IF(O323=Balanza_de_Comprobación3[[#This Row],[Columna5]],"S","N")</f>
        <v>S</v>
      </c>
      <c r="Y323" s="47" t="str">
        <f>IF(P323=Balanza_de_Comprobación3[[#This Row],[Columna6]],"S","N")</f>
        <v>S</v>
      </c>
      <c r="Z323" s="47" t="str">
        <f>IF(Q323=Balanza_de_Comprobación3[[#This Row],[Columna7]],"S","N")</f>
        <v>S</v>
      </c>
      <c r="AA323" s="47" t="str">
        <f>IF(R323=Balanza_de_Comprobación3[[#This Row],[Columna8]],"S","N")</f>
        <v>S</v>
      </c>
      <c r="AB323" s="47" t="str">
        <f>IF(S323=Balanza_de_Comprobación3[[#This Row],[Columna9]],"S","N")</f>
        <v>S</v>
      </c>
    </row>
    <row r="324" spans="1:28" x14ac:dyDescent="0.25">
      <c r="A324" s="33" t="s">
        <v>104</v>
      </c>
      <c r="B324" s="53" t="s">
        <v>569</v>
      </c>
      <c r="C324" s="3" t="s">
        <v>570</v>
      </c>
      <c r="D324" s="28">
        <v>0</v>
      </c>
      <c r="E324" s="28">
        <v>470389292.83999997</v>
      </c>
      <c r="F324" s="28">
        <v>0</v>
      </c>
      <c r="G324" s="28">
        <v>0</v>
      </c>
      <c r="H324" s="28">
        <v>0</v>
      </c>
      <c r="I324" s="29">
        <v>470389292.83999997</v>
      </c>
      <c r="K324" s="42" t="s">
        <v>104</v>
      </c>
      <c r="L324" s="43" t="s">
        <v>569</v>
      </c>
      <c r="M324" s="44" t="s">
        <v>570</v>
      </c>
      <c r="N324" s="45">
        <v>0</v>
      </c>
      <c r="O324" s="45">
        <v>470389292.83999997</v>
      </c>
      <c r="P324" s="45">
        <v>0</v>
      </c>
      <c r="Q324" s="45">
        <v>0</v>
      </c>
      <c r="R324" s="45">
        <v>0</v>
      </c>
      <c r="S324" s="46">
        <v>470389292.83999997</v>
      </c>
      <c r="T324" s="47" t="str">
        <f>IF(K324=Balanza_de_Comprobación3[[#This Row],[Columna1]],"S","N")</f>
        <v>S</v>
      </c>
      <c r="U324" s="47" t="str">
        <f>IF(L324=Balanza_de_Comprobación3[[#This Row],[Columna2]],"S","N")</f>
        <v>S</v>
      </c>
      <c r="V324" s="47" t="str">
        <f>IF(M324=Balanza_de_Comprobación3[[#This Row],[Columna3]],"S","N")</f>
        <v>S</v>
      </c>
      <c r="W324" s="47" t="str">
        <f>IF(N324=Balanza_de_Comprobación3[[#This Row],[Columna4]],"S","N")</f>
        <v>S</v>
      </c>
      <c r="X324" s="47" t="str">
        <f>IF(O324=Balanza_de_Comprobación3[[#This Row],[Columna5]],"S","N")</f>
        <v>S</v>
      </c>
      <c r="Y324" s="47" t="str">
        <f>IF(P324=Balanza_de_Comprobación3[[#This Row],[Columna6]],"S","N")</f>
        <v>S</v>
      </c>
      <c r="Z324" s="47" t="str">
        <f>IF(Q324=Balanza_de_Comprobación3[[#This Row],[Columna7]],"S","N")</f>
        <v>S</v>
      </c>
      <c r="AA324" s="47" t="str">
        <f>IF(R324=Balanza_de_Comprobación3[[#This Row],[Columna8]],"S","N")</f>
        <v>S</v>
      </c>
      <c r="AB324" s="47" t="str">
        <f>IF(S324=Balanza_de_Comprobación3[[#This Row],[Columna9]],"S","N")</f>
        <v>S</v>
      </c>
    </row>
    <row r="325" spans="1:28" x14ac:dyDescent="0.25">
      <c r="A325" s="33" t="s">
        <v>104</v>
      </c>
      <c r="B325" s="53" t="s">
        <v>571</v>
      </c>
      <c r="C325" s="3" t="s">
        <v>527</v>
      </c>
      <c r="D325" s="28">
        <v>0</v>
      </c>
      <c r="E325" s="28">
        <v>470389292.83999997</v>
      </c>
      <c r="F325" s="28">
        <v>0</v>
      </c>
      <c r="G325" s="28">
        <v>0</v>
      </c>
      <c r="H325" s="28">
        <v>0</v>
      </c>
      <c r="I325" s="29">
        <v>470389292.83999997</v>
      </c>
      <c r="K325" s="42" t="s">
        <v>104</v>
      </c>
      <c r="L325" s="43" t="s">
        <v>571</v>
      </c>
      <c r="M325" s="44" t="s">
        <v>527</v>
      </c>
      <c r="N325" s="45">
        <v>0</v>
      </c>
      <c r="O325" s="45">
        <v>470389292.83999997</v>
      </c>
      <c r="P325" s="45">
        <v>0</v>
      </c>
      <c r="Q325" s="45">
        <v>0</v>
      </c>
      <c r="R325" s="45">
        <v>0</v>
      </c>
      <c r="S325" s="46">
        <v>470389292.83999997</v>
      </c>
      <c r="T325" s="47" t="str">
        <f>IF(K325=Balanza_de_Comprobación3[[#This Row],[Columna1]],"S","N")</f>
        <v>S</v>
      </c>
      <c r="U325" s="47" t="str">
        <f>IF(L325=Balanza_de_Comprobación3[[#This Row],[Columna2]],"S","N")</f>
        <v>S</v>
      </c>
      <c r="V325" s="47" t="str">
        <f>IF(M325=Balanza_de_Comprobación3[[#This Row],[Columna3]],"S","N")</f>
        <v>S</v>
      </c>
      <c r="W325" s="47" t="str">
        <f>IF(N325=Balanza_de_Comprobación3[[#This Row],[Columna4]],"S","N")</f>
        <v>S</v>
      </c>
      <c r="X325" s="47" t="str">
        <f>IF(O325=Balanza_de_Comprobación3[[#This Row],[Columna5]],"S","N")</f>
        <v>S</v>
      </c>
      <c r="Y325" s="47" t="str">
        <f>IF(P325=Balanza_de_Comprobación3[[#This Row],[Columna6]],"S","N")</f>
        <v>S</v>
      </c>
      <c r="Z325" s="47" t="str">
        <f>IF(Q325=Balanza_de_Comprobación3[[#This Row],[Columna7]],"S","N")</f>
        <v>S</v>
      </c>
      <c r="AA325" s="47" t="str">
        <f>IF(R325=Balanza_de_Comprobación3[[#This Row],[Columna8]],"S","N")</f>
        <v>S</v>
      </c>
      <c r="AB325" s="47" t="str">
        <f>IF(S325=Balanza_de_Comprobación3[[#This Row],[Columna9]],"S","N")</f>
        <v>S</v>
      </c>
    </row>
    <row r="326" spans="1:28" x14ac:dyDescent="0.25">
      <c r="A326" s="33" t="s">
        <v>104</v>
      </c>
      <c r="B326" s="53" t="s">
        <v>572</v>
      </c>
      <c r="C326" s="3" t="s">
        <v>33</v>
      </c>
      <c r="D326" s="28">
        <v>0</v>
      </c>
      <c r="E326" s="28">
        <v>615819.91</v>
      </c>
      <c r="F326" s="28">
        <v>0</v>
      </c>
      <c r="G326" s="28">
        <v>0</v>
      </c>
      <c r="H326" s="28">
        <v>0</v>
      </c>
      <c r="I326" s="29">
        <v>615819.91</v>
      </c>
      <c r="K326" s="42" t="s">
        <v>104</v>
      </c>
      <c r="L326" s="43" t="s">
        <v>572</v>
      </c>
      <c r="M326" s="44" t="s">
        <v>33</v>
      </c>
      <c r="N326" s="45">
        <v>0</v>
      </c>
      <c r="O326" s="45">
        <v>615819.91</v>
      </c>
      <c r="P326" s="45">
        <v>0</v>
      </c>
      <c r="Q326" s="45">
        <v>0</v>
      </c>
      <c r="R326" s="45">
        <v>0</v>
      </c>
      <c r="S326" s="46">
        <v>615819.91</v>
      </c>
      <c r="T326" s="47" t="str">
        <f>IF(K326=Balanza_de_Comprobación3[[#This Row],[Columna1]],"S","N")</f>
        <v>S</v>
      </c>
      <c r="U326" s="47" t="str">
        <f>IF(L326=Balanza_de_Comprobación3[[#This Row],[Columna2]],"S","N")</f>
        <v>S</v>
      </c>
      <c r="V326" s="47" t="str">
        <f>IF(M326=Balanza_de_Comprobación3[[#This Row],[Columna3]],"S","N")</f>
        <v>S</v>
      </c>
      <c r="W326" s="47" t="str">
        <f>IF(N326=Balanza_de_Comprobación3[[#This Row],[Columna4]],"S","N")</f>
        <v>S</v>
      </c>
      <c r="X326" s="47" t="str">
        <f>IF(O326=Balanza_de_Comprobación3[[#This Row],[Columna5]],"S","N")</f>
        <v>S</v>
      </c>
      <c r="Y326" s="47" t="str">
        <f>IF(P326=Balanza_de_Comprobación3[[#This Row],[Columna6]],"S","N")</f>
        <v>S</v>
      </c>
      <c r="Z326" s="47" t="str">
        <f>IF(Q326=Balanza_de_Comprobación3[[#This Row],[Columna7]],"S","N")</f>
        <v>S</v>
      </c>
      <c r="AA326" s="47" t="str">
        <f>IF(R326=Balanza_de_Comprobación3[[#This Row],[Columna8]],"S","N")</f>
        <v>S</v>
      </c>
      <c r="AB326" s="47" t="str">
        <f>IF(S326=Balanza_de_Comprobación3[[#This Row],[Columna9]],"S","N")</f>
        <v>S</v>
      </c>
    </row>
    <row r="327" spans="1:28" x14ac:dyDescent="0.25">
      <c r="A327" s="33" t="s">
        <v>104</v>
      </c>
      <c r="B327" s="53" t="s">
        <v>573</v>
      </c>
      <c r="C327" s="3" t="s">
        <v>566</v>
      </c>
      <c r="D327" s="28">
        <v>0</v>
      </c>
      <c r="E327" s="28">
        <v>469773472.93000001</v>
      </c>
      <c r="F327" s="28">
        <v>0</v>
      </c>
      <c r="G327" s="28">
        <v>0</v>
      </c>
      <c r="H327" s="28">
        <v>0</v>
      </c>
      <c r="I327" s="29">
        <v>469773472.93000001</v>
      </c>
      <c r="K327" s="42" t="s">
        <v>104</v>
      </c>
      <c r="L327" s="43" t="s">
        <v>573</v>
      </c>
      <c r="M327" s="44" t="s">
        <v>566</v>
      </c>
      <c r="N327" s="45">
        <v>0</v>
      </c>
      <c r="O327" s="45">
        <v>469773472.93000001</v>
      </c>
      <c r="P327" s="45">
        <v>0</v>
      </c>
      <c r="Q327" s="45">
        <v>0</v>
      </c>
      <c r="R327" s="45">
        <v>0</v>
      </c>
      <c r="S327" s="46">
        <v>469773472.93000001</v>
      </c>
      <c r="T327" s="47" t="str">
        <f>IF(K327=Balanza_de_Comprobación3[[#This Row],[Columna1]],"S","N")</f>
        <v>S</v>
      </c>
      <c r="U327" s="47" t="str">
        <f>IF(L327=Balanza_de_Comprobación3[[#This Row],[Columna2]],"S","N")</f>
        <v>S</v>
      </c>
      <c r="V327" s="47" t="str">
        <f>IF(M327=Balanza_de_Comprobación3[[#This Row],[Columna3]],"S","N")</f>
        <v>S</v>
      </c>
      <c r="W327" s="47" t="str">
        <f>IF(N327=Balanza_de_Comprobación3[[#This Row],[Columna4]],"S","N")</f>
        <v>S</v>
      </c>
      <c r="X327" s="47" t="str">
        <f>IF(O327=Balanza_de_Comprobación3[[#This Row],[Columna5]],"S","N")</f>
        <v>S</v>
      </c>
      <c r="Y327" s="47" t="str">
        <f>IF(P327=Balanza_de_Comprobación3[[#This Row],[Columna6]],"S","N")</f>
        <v>S</v>
      </c>
      <c r="Z327" s="47" t="str">
        <f>IF(Q327=Balanza_de_Comprobación3[[#This Row],[Columna7]],"S","N")</f>
        <v>S</v>
      </c>
      <c r="AA327" s="47" t="str">
        <f>IF(R327=Balanza_de_Comprobación3[[#This Row],[Columna8]],"S","N")</f>
        <v>S</v>
      </c>
      <c r="AB327" s="47" t="str">
        <f>IF(S327=Balanza_de_Comprobación3[[#This Row],[Columna9]],"S","N")</f>
        <v>S</v>
      </c>
    </row>
    <row r="328" spans="1:28" x14ac:dyDescent="0.25">
      <c r="A328" s="33" t="s">
        <v>5</v>
      </c>
      <c r="B328" s="53" t="s">
        <v>574</v>
      </c>
      <c r="C328" s="3" t="s">
        <v>575</v>
      </c>
      <c r="D328" s="28">
        <v>525631781.63</v>
      </c>
      <c r="E328" s="28">
        <v>0</v>
      </c>
      <c r="F328" s="28">
        <v>0</v>
      </c>
      <c r="G328" s="28">
        <v>0</v>
      </c>
      <c r="H328" s="28">
        <v>525631781.63</v>
      </c>
      <c r="I328" s="29">
        <v>0</v>
      </c>
      <c r="K328" s="42" t="s">
        <v>5</v>
      </c>
      <c r="L328" s="43" t="s">
        <v>574</v>
      </c>
      <c r="M328" s="44" t="s">
        <v>575</v>
      </c>
      <c r="N328" s="45">
        <v>525631781.63</v>
      </c>
      <c r="O328" s="45">
        <v>0</v>
      </c>
      <c r="P328" s="45">
        <v>0</v>
      </c>
      <c r="Q328" s="45">
        <v>0</v>
      </c>
      <c r="R328" s="45">
        <v>525631781.63</v>
      </c>
      <c r="S328" s="46">
        <v>0</v>
      </c>
      <c r="T328" s="47" t="str">
        <f>IF(K328=Balanza_de_Comprobación3[[#This Row],[Columna1]],"S","N")</f>
        <v>S</v>
      </c>
      <c r="U328" s="47" t="str">
        <f>IF(L328=Balanza_de_Comprobación3[[#This Row],[Columna2]],"S","N")</f>
        <v>S</v>
      </c>
      <c r="V328" s="47" t="str">
        <f>IF(M328=Balanza_de_Comprobación3[[#This Row],[Columna3]],"S","N")</f>
        <v>S</v>
      </c>
      <c r="W328" s="47" t="str">
        <f>IF(N328=Balanza_de_Comprobación3[[#This Row],[Columna4]],"S","N")</f>
        <v>S</v>
      </c>
      <c r="X328" s="47" t="str">
        <f>IF(O328=Balanza_de_Comprobación3[[#This Row],[Columna5]],"S","N")</f>
        <v>S</v>
      </c>
      <c r="Y328" s="47" t="str">
        <f>IF(P328=Balanza_de_Comprobación3[[#This Row],[Columna6]],"S","N")</f>
        <v>S</v>
      </c>
      <c r="Z328" s="47" t="str">
        <f>IF(Q328=Balanza_de_Comprobación3[[#This Row],[Columna7]],"S","N")</f>
        <v>S</v>
      </c>
      <c r="AA328" s="47" t="str">
        <f>IF(R328=Balanza_de_Comprobación3[[#This Row],[Columna8]],"S","N")</f>
        <v>S</v>
      </c>
      <c r="AB328" s="47" t="str">
        <f>IF(S328=Balanza_de_Comprobación3[[#This Row],[Columna9]],"S","N")</f>
        <v>S</v>
      </c>
    </row>
    <row r="329" spans="1:28" x14ac:dyDescent="0.25">
      <c r="A329" s="33" t="s">
        <v>5</v>
      </c>
      <c r="B329" s="53" t="s">
        <v>576</v>
      </c>
      <c r="C329" s="3" t="s">
        <v>527</v>
      </c>
      <c r="D329" s="28">
        <v>525631781.63</v>
      </c>
      <c r="E329" s="28">
        <v>0</v>
      </c>
      <c r="F329" s="28">
        <v>0</v>
      </c>
      <c r="G329" s="28">
        <v>0</v>
      </c>
      <c r="H329" s="28">
        <v>525631781.63</v>
      </c>
      <c r="I329" s="29">
        <v>0</v>
      </c>
      <c r="K329" s="42" t="s">
        <v>5</v>
      </c>
      <c r="L329" s="43" t="s">
        <v>576</v>
      </c>
      <c r="M329" s="44" t="s">
        <v>527</v>
      </c>
      <c r="N329" s="45">
        <v>525631781.63</v>
      </c>
      <c r="O329" s="45">
        <v>0</v>
      </c>
      <c r="P329" s="45">
        <v>0</v>
      </c>
      <c r="Q329" s="45">
        <v>0</v>
      </c>
      <c r="R329" s="45">
        <v>525631781.63</v>
      </c>
      <c r="S329" s="46">
        <v>0</v>
      </c>
      <c r="T329" s="47" t="str">
        <f>IF(K329=Balanza_de_Comprobación3[[#This Row],[Columna1]],"S","N")</f>
        <v>S</v>
      </c>
      <c r="U329" s="47" t="str">
        <f>IF(L329=Balanza_de_Comprobación3[[#This Row],[Columna2]],"S","N")</f>
        <v>S</v>
      </c>
      <c r="V329" s="47" t="str">
        <f>IF(M329=Balanza_de_Comprobación3[[#This Row],[Columna3]],"S","N")</f>
        <v>S</v>
      </c>
      <c r="W329" s="47" t="str">
        <f>IF(N329=Balanza_de_Comprobación3[[#This Row],[Columna4]],"S","N")</f>
        <v>S</v>
      </c>
      <c r="X329" s="47" t="str">
        <f>IF(O329=Balanza_de_Comprobación3[[#This Row],[Columna5]],"S","N")</f>
        <v>S</v>
      </c>
      <c r="Y329" s="47" t="str">
        <f>IF(P329=Balanza_de_Comprobación3[[#This Row],[Columna6]],"S","N")</f>
        <v>S</v>
      </c>
      <c r="Z329" s="47" t="str">
        <f>IF(Q329=Balanza_de_Comprobación3[[#This Row],[Columna7]],"S","N")</f>
        <v>S</v>
      </c>
      <c r="AA329" s="47" t="str">
        <f>IF(R329=Balanza_de_Comprobación3[[#This Row],[Columna8]],"S","N")</f>
        <v>S</v>
      </c>
      <c r="AB329" s="47" t="str">
        <f>IF(S329=Balanza_de_Comprobación3[[#This Row],[Columna9]],"S","N")</f>
        <v>S</v>
      </c>
    </row>
    <row r="330" spans="1:28" x14ac:dyDescent="0.25">
      <c r="A330" s="33" t="s">
        <v>5</v>
      </c>
      <c r="B330" s="53" t="s">
        <v>577</v>
      </c>
      <c r="C330" s="3" t="s">
        <v>563</v>
      </c>
      <c r="D330" s="28">
        <v>337321282.87</v>
      </c>
      <c r="E330" s="28">
        <v>0</v>
      </c>
      <c r="F330" s="28">
        <v>0</v>
      </c>
      <c r="G330" s="28">
        <v>0</v>
      </c>
      <c r="H330" s="28">
        <v>337321282.87</v>
      </c>
      <c r="I330" s="29">
        <v>0</v>
      </c>
      <c r="K330" s="42" t="s">
        <v>5</v>
      </c>
      <c r="L330" s="43" t="s">
        <v>577</v>
      </c>
      <c r="M330" s="44" t="s">
        <v>563</v>
      </c>
      <c r="N330" s="45">
        <v>337321282.87</v>
      </c>
      <c r="O330" s="45">
        <v>0</v>
      </c>
      <c r="P330" s="45">
        <v>0</v>
      </c>
      <c r="Q330" s="45">
        <v>0</v>
      </c>
      <c r="R330" s="45">
        <v>337321282.87</v>
      </c>
      <c r="S330" s="46">
        <v>0</v>
      </c>
      <c r="T330" s="47" t="str">
        <f>IF(K330=Balanza_de_Comprobación3[[#This Row],[Columna1]],"S","N")</f>
        <v>S</v>
      </c>
      <c r="U330" s="47" t="str">
        <f>IF(L330=Balanza_de_Comprobación3[[#This Row],[Columna2]],"S","N")</f>
        <v>S</v>
      </c>
      <c r="V330" s="47" t="str">
        <f>IF(M330=Balanza_de_Comprobación3[[#This Row],[Columna3]],"S","N")</f>
        <v>S</v>
      </c>
      <c r="W330" s="47" t="str">
        <f>IF(N330=Balanza_de_Comprobación3[[#This Row],[Columna4]],"S","N")</f>
        <v>S</v>
      </c>
      <c r="X330" s="47" t="str">
        <f>IF(O330=Balanza_de_Comprobación3[[#This Row],[Columna5]],"S","N")</f>
        <v>S</v>
      </c>
      <c r="Y330" s="47" t="str">
        <f>IF(P330=Balanza_de_Comprobación3[[#This Row],[Columna6]],"S","N")</f>
        <v>S</v>
      </c>
      <c r="Z330" s="47" t="str">
        <f>IF(Q330=Balanza_de_Comprobación3[[#This Row],[Columna7]],"S","N")</f>
        <v>S</v>
      </c>
      <c r="AA330" s="47" t="str">
        <f>IF(R330=Balanza_de_Comprobación3[[#This Row],[Columna8]],"S","N")</f>
        <v>S</v>
      </c>
      <c r="AB330" s="47" t="str">
        <f>IF(S330=Balanza_de_Comprobación3[[#This Row],[Columna9]],"S","N")</f>
        <v>S</v>
      </c>
    </row>
    <row r="331" spans="1:28" x14ac:dyDescent="0.25">
      <c r="A331" s="33" t="s">
        <v>5</v>
      </c>
      <c r="B331" s="53" t="s">
        <v>578</v>
      </c>
      <c r="C331" s="3" t="s">
        <v>566</v>
      </c>
      <c r="D331" s="28">
        <v>311133599.12</v>
      </c>
      <c r="E331" s="28">
        <v>0</v>
      </c>
      <c r="F331" s="28">
        <v>0</v>
      </c>
      <c r="G331" s="28">
        <v>0</v>
      </c>
      <c r="H331" s="28">
        <v>311133599.12</v>
      </c>
      <c r="I331" s="29">
        <v>0</v>
      </c>
      <c r="K331" s="42" t="s">
        <v>5</v>
      </c>
      <c r="L331" s="43" t="s">
        <v>578</v>
      </c>
      <c r="M331" s="44" t="s">
        <v>566</v>
      </c>
      <c r="N331" s="45">
        <v>311133599.12</v>
      </c>
      <c r="O331" s="45">
        <v>0</v>
      </c>
      <c r="P331" s="45">
        <v>0</v>
      </c>
      <c r="Q331" s="45">
        <v>0</v>
      </c>
      <c r="R331" s="45">
        <v>311133599.12</v>
      </c>
      <c r="S331" s="46">
        <v>0</v>
      </c>
      <c r="T331" s="47" t="str">
        <f>IF(K331=Balanza_de_Comprobación3[[#This Row],[Columna1]],"S","N")</f>
        <v>S</v>
      </c>
      <c r="U331" s="47" t="str">
        <f>IF(L331=Balanza_de_Comprobación3[[#This Row],[Columna2]],"S","N")</f>
        <v>S</v>
      </c>
      <c r="V331" s="47" t="str">
        <f>IF(M331=Balanza_de_Comprobación3[[#This Row],[Columna3]],"S","N")</f>
        <v>S</v>
      </c>
      <c r="W331" s="47" t="str">
        <f>IF(N331=Balanza_de_Comprobación3[[#This Row],[Columna4]],"S","N")</f>
        <v>S</v>
      </c>
      <c r="X331" s="47" t="str">
        <f>IF(O331=Balanza_de_Comprobación3[[#This Row],[Columna5]],"S","N")</f>
        <v>S</v>
      </c>
      <c r="Y331" s="47" t="str">
        <f>IF(P331=Balanza_de_Comprobación3[[#This Row],[Columna6]],"S","N")</f>
        <v>S</v>
      </c>
      <c r="Z331" s="47" t="str">
        <f>IF(Q331=Balanza_de_Comprobación3[[#This Row],[Columna7]],"S","N")</f>
        <v>S</v>
      </c>
      <c r="AA331" s="47" t="str">
        <f>IF(R331=Balanza_de_Comprobación3[[#This Row],[Columna8]],"S","N")</f>
        <v>S</v>
      </c>
      <c r="AB331" s="47" t="str">
        <f>IF(S331=Balanza_de_Comprobación3[[#This Row],[Columna9]],"S","N")</f>
        <v>S</v>
      </c>
    </row>
    <row r="332" spans="1:28" x14ac:dyDescent="0.25">
      <c r="A332" s="33" t="s">
        <v>5</v>
      </c>
      <c r="B332" s="53" t="s">
        <v>579</v>
      </c>
      <c r="C332" s="3" t="s">
        <v>568</v>
      </c>
      <c r="D332" s="28">
        <v>26187683.75</v>
      </c>
      <c r="E332" s="28">
        <v>0</v>
      </c>
      <c r="F332" s="28">
        <v>0</v>
      </c>
      <c r="G332" s="28">
        <v>0</v>
      </c>
      <c r="H332" s="28">
        <v>26187683.75</v>
      </c>
      <c r="I332" s="29">
        <v>0</v>
      </c>
      <c r="K332" s="42" t="s">
        <v>5</v>
      </c>
      <c r="L332" s="43" t="s">
        <v>579</v>
      </c>
      <c r="M332" s="44" t="s">
        <v>568</v>
      </c>
      <c r="N332" s="45">
        <v>26187683.75</v>
      </c>
      <c r="O332" s="45">
        <v>0</v>
      </c>
      <c r="P332" s="45">
        <v>0</v>
      </c>
      <c r="Q332" s="45">
        <v>0</v>
      </c>
      <c r="R332" s="45">
        <v>26187683.75</v>
      </c>
      <c r="S332" s="46">
        <v>0</v>
      </c>
      <c r="T332" s="47" t="str">
        <f>IF(K332=Balanza_de_Comprobación3[[#This Row],[Columna1]],"S","N")</f>
        <v>S</v>
      </c>
      <c r="U332" s="47" t="str">
        <f>IF(L332=Balanza_de_Comprobación3[[#This Row],[Columna2]],"S","N")</f>
        <v>S</v>
      </c>
      <c r="V332" s="47" t="str">
        <f>IF(M332=Balanza_de_Comprobación3[[#This Row],[Columna3]],"S","N")</f>
        <v>S</v>
      </c>
      <c r="W332" s="47" t="str">
        <f>IF(N332=Balanza_de_Comprobación3[[#This Row],[Columna4]],"S","N")</f>
        <v>S</v>
      </c>
      <c r="X332" s="47" t="str">
        <f>IF(O332=Balanza_de_Comprobación3[[#This Row],[Columna5]],"S","N")</f>
        <v>S</v>
      </c>
      <c r="Y332" s="47" t="str">
        <f>IF(P332=Balanza_de_Comprobación3[[#This Row],[Columna6]],"S","N")</f>
        <v>S</v>
      </c>
      <c r="Z332" s="47" t="str">
        <f>IF(Q332=Balanza_de_Comprobación3[[#This Row],[Columna7]],"S","N")</f>
        <v>S</v>
      </c>
      <c r="AA332" s="47" t="str">
        <f>IF(R332=Balanza_de_Comprobación3[[#This Row],[Columna8]],"S","N")</f>
        <v>S</v>
      </c>
      <c r="AB332" s="47" t="str">
        <f>IF(S332=Balanza_de_Comprobación3[[#This Row],[Columna9]],"S","N")</f>
        <v>S</v>
      </c>
    </row>
    <row r="333" spans="1:28" x14ac:dyDescent="0.25">
      <c r="A333" s="33" t="s">
        <v>5</v>
      </c>
      <c r="B333" s="53" t="s">
        <v>580</v>
      </c>
      <c r="C333" s="3" t="s">
        <v>581</v>
      </c>
      <c r="D333" s="28">
        <v>188310498.75999999</v>
      </c>
      <c r="E333" s="28">
        <v>0</v>
      </c>
      <c r="F333" s="28">
        <v>0</v>
      </c>
      <c r="G333" s="28">
        <v>0</v>
      </c>
      <c r="H333" s="28">
        <v>188310498.75999999</v>
      </c>
      <c r="I333" s="29">
        <v>0</v>
      </c>
      <c r="K333" s="42" t="s">
        <v>5</v>
      </c>
      <c r="L333" s="43" t="s">
        <v>580</v>
      </c>
      <c r="M333" s="44" t="s">
        <v>581</v>
      </c>
      <c r="N333" s="45">
        <v>188310498.75999999</v>
      </c>
      <c r="O333" s="45">
        <v>0</v>
      </c>
      <c r="P333" s="45">
        <v>0</v>
      </c>
      <c r="Q333" s="45">
        <v>0</v>
      </c>
      <c r="R333" s="45">
        <v>188310498.75999999</v>
      </c>
      <c r="S333" s="46">
        <v>0</v>
      </c>
      <c r="T333" s="47" t="str">
        <f>IF(K333=Balanza_de_Comprobación3[[#This Row],[Columna1]],"S","N")</f>
        <v>S</v>
      </c>
      <c r="U333" s="47" t="str">
        <f>IF(L333=Balanza_de_Comprobación3[[#This Row],[Columna2]],"S","N")</f>
        <v>S</v>
      </c>
      <c r="V333" s="47" t="str">
        <f>IF(M333=Balanza_de_Comprobación3[[#This Row],[Columna3]],"S","N")</f>
        <v>S</v>
      </c>
      <c r="W333" s="47" t="str">
        <f>IF(N333=Balanza_de_Comprobación3[[#This Row],[Columna4]],"S","N")</f>
        <v>S</v>
      </c>
      <c r="X333" s="47" t="str">
        <f>IF(O333=Balanza_de_Comprobación3[[#This Row],[Columna5]],"S","N")</f>
        <v>S</v>
      </c>
      <c r="Y333" s="47" t="str">
        <f>IF(P333=Balanza_de_Comprobación3[[#This Row],[Columna6]],"S","N")</f>
        <v>S</v>
      </c>
      <c r="Z333" s="47" t="str">
        <f>IF(Q333=Balanza_de_Comprobación3[[#This Row],[Columna7]],"S","N")</f>
        <v>S</v>
      </c>
      <c r="AA333" s="47" t="str">
        <f>IF(R333=Balanza_de_Comprobación3[[#This Row],[Columna8]],"S","N")</f>
        <v>S</v>
      </c>
      <c r="AB333" s="47" t="str">
        <f>IF(S333=Balanza_de_Comprobación3[[#This Row],[Columna9]],"S","N")</f>
        <v>S</v>
      </c>
    </row>
    <row r="334" spans="1:28" x14ac:dyDescent="0.25">
      <c r="A334" s="33" t="s">
        <v>104</v>
      </c>
      <c r="B334" s="53" t="s">
        <v>582</v>
      </c>
      <c r="C334" s="3" t="s">
        <v>583</v>
      </c>
      <c r="D334" s="28">
        <v>0</v>
      </c>
      <c r="E334" s="28">
        <v>525631781.63</v>
      </c>
      <c r="F334" s="28">
        <v>0</v>
      </c>
      <c r="G334" s="28">
        <v>0</v>
      </c>
      <c r="H334" s="28">
        <v>0</v>
      </c>
      <c r="I334" s="29">
        <v>525631781.63</v>
      </c>
      <c r="K334" s="42" t="s">
        <v>104</v>
      </c>
      <c r="L334" s="43" t="s">
        <v>582</v>
      </c>
      <c r="M334" s="44" t="s">
        <v>583</v>
      </c>
      <c r="N334" s="45">
        <v>0</v>
      </c>
      <c r="O334" s="45">
        <v>525631781.63</v>
      </c>
      <c r="P334" s="45">
        <v>0</v>
      </c>
      <c r="Q334" s="45">
        <v>0</v>
      </c>
      <c r="R334" s="45">
        <v>0</v>
      </c>
      <c r="S334" s="46">
        <v>525631781.63</v>
      </c>
      <c r="T334" s="47" t="str">
        <f>IF(K334=Balanza_de_Comprobación3[[#This Row],[Columna1]],"S","N")</f>
        <v>S</v>
      </c>
      <c r="U334" s="47" t="str">
        <f>IF(L334=Balanza_de_Comprobación3[[#This Row],[Columna2]],"S","N")</f>
        <v>S</v>
      </c>
      <c r="V334" s="47" t="str">
        <f>IF(M334=Balanza_de_Comprobación3[[#This Row],[Columna3]],"S","N")</f>
        <v>S</v>
      </c>
      <c r="W334" s="47" t="str">
        <f>IF(N334=Balanza_de_Comprobación3[[#This Row],[Columna4]],"S","N")</f>
        <v>S</v>
      </c>
      <c r="X334" s="47" t="str">
        <f>IF(O334=Balanza_de_Comprobación3[[#This Row],[Columna5]],"S","N")</f>
        <v>S</v>
      </c>
      <c r="Y334" s="47" t="str">
        <f>IF(P334=Balanza_de_Comprobación3[[#This Row],[Columna6]],"S","N")</f>
        <v>S</v>
      </c>
      <c r="Z334" s="47" t="str">
        <f>IF(Q334=Balanza_de_Comprobación3[[#This Row],[Columna7]],"S","N")</f>
        <v>S</v>
      </c>
      <c r="AA334" s="47" t="str">
        <f>IF(R334=Balanza_de_Comprobación3[[#This Row],[Columna8]],"S","N")</f>
        <v>S</v>
      </c>
      <c r="AB334" s="47" t="str">
        <f>IF(S334=Balanza_de_Comprobación3[[#This Row],[Columna9]],"S","N")</f>
        <v>S</v>
      </c>
    </row>
    <row r="335" spans="1:28" x14ac:dyDescent="0.25">
      <c r="A335" s="33" t="s">
        <v>104</v>
      </c>
      <c r="B335" s="53" t="s">
        <v>584</v>
      </c>
      <c r="C335" s="3" t="s">
        <v>527</v>
      </c>
      <c r="D335" s="28">
        <v>0</v>
      </c>
      <c r="E335" s="28">
        <v>525631781.63</v>
      </c>
      <c r="F335" s="28">
        <v>0</v>
      </c>
      <c r="G335" s="28">
        <v>0</v>
      </c>
      <c r="H335" s="28">
        <v>0</v>
      </c>
      <c r="I335" s="29">
        <v>525631781.63</v>
      </c>
      <c r="K335" s="42" t="s">
        <v>104</v>
      </c>
      <c r="L335" s="43" t="s">
        <v>584</v>
      </c>
      <c r="M335" s="44" t="s">
        <v>527</v>
      </c>
      <c r="N335" s="45">
        <v>0</v>
      </c>
      <c r="O335" s="45">
        <v>525631781.63</v>
      </c>
      <c r="P335" s="45">
        <v>0</v>
      </c>
      <c r="Q335" s="45">
        <v>0</v>
      </c>
      <c r="R335" s="45">
        <v>0</v>
      </c>
      <c r="S335" s="46">
        <v>525631781.63</v>
      </c>
      <c r="T335" s="47" t="str">
        <f>IF(K335=Balanza_de_Comprobación3[[#This Row],[Columna1]],"S","N")</f>
        <v>S</v>
      </c>
      <c r="U335" s="47" t="str">
        <f>IF(L335=Balanza_de_Comprobación3[[#This Row],[Columna2]],"S","N")</f>
        <v>S</v>
      </c>
      <c r="V335" s="47" t="str">
        <f>IF(M335=Balanza_de_Comprobación3[[#This Row],[Columna3]],"S","N")</f>
        <v>S</v>
      </c>
      <c r="W335" s="47" t="str">
        <f>IF(N335=Balanza_de_Comprobación3[[#This Row],[Columna4]],"S","N")</f>
        <v>S</v>
      </c>
      <c r="X335" s="47" t="str">
        <f>IF(O335=Balanza_de_Comprobación3[[#This Row],[Columna5]],"S","N")</f>
        <v>S</v>
      </c>
      <c r="Y335" s="47" t="str">
        <f>IF(P335=Balanza_de_Comprobación3[[#This Row],[Columna6]],"S","N")</f>
        <v>S</v>
      </c>
      <c r="Z335" s="47" t="str">
        <f>IF(Q335=Balanza_de_Comprobación3[[#This Row],[Columna7]],"S","N")</f>
        <v>S</v>
      </c>
      <c r="AA335" s="47" t="str">
        <f>IF(R335=Balanza_de_Comprobación3[[#This Row],[Columna8]],"S","N")</f>
        <v>S</v>
      </c>
      <c r="AB335" s="47" t="str">
        <f>IF(S335=Balanza_de_Comprobación3[[#This Row],[Columna9]],"S","N")</f>
        <v>S</v>
      </c>
    </row>
    <row r="336" spans="1:28" x14ac:dyDescent="0.25">
      <c r="A336" s="33" t="s">
        <v>5</v>
      </c>
      <c r="B336" s="53" t="s">
        <v>585</v>
      </c>
      <c r="C336" s="3" t="s">
        <v>586</v>
      </c>
      <c r="D336" s="28">
        <v>35084258.159999996</v>
      </c>
      <c r="E336" s="28">
        <v>0</v>
      </c>
      <c r="F336" s="28">
        <v>0</v>
      </c>
      <c r="G336" s="28">
        <v>0</v>
      </c>
      <c r="H336" s="28">
        <v>35084258.159999996</v>
      </c>
      <c r="I336" s="29">
        <v>0</v>
      </c>
      <c r="K336" s="42" t="s">
        <v>5</v>
      </c>
      <c r="L336" s="43" t="s">
        <v>585</v>
      </c>
      <c r="M336" s="44" t="s">
        <v>586</v>
      </c>
      <c r="N336" s="45">
        <v>35084258.159999996</v>
      </c>
      <c r="O336" s="45">
        <v>0</v>
      </c>
      <c r="P336" s="45">
        <v>0</v>
      </c>
      <c r="Q336" s="45">
        <v>0</v>
      </c>
      <c r="R336" s="45">
        <v>35084258.159999996</v>
      </c>
      <c r="S336" s="46">
        <v>0</v>
      </c>
      <c r="T336" s="47" t="str">
        <f>IF(K336=Balanza_de_Comprobación3[[#This Row],[Columna1]],"S","N")</f>
        <v>S</v>
      </c>
      <c r="U336" s="47" t="str">
        <f>IF(L336=Balanza_de_Comprobación3[[#This Row],[Columna2]],"S","N")</f>
        <v>S</v>
      </c>
      <c r="V336" s="47" t="str">
        <f>IF(M336=Balanza_de_Comprobación3[[#This Row],[Columna3]],"S","N")</f>
        <v>S</v>
      </c>
      <c r="W336" s="47" t="str">
        <f>IF(N336=Balanza_de_Comprobación3[[#This Row],[Columna4]],"S","N")</f>
        <v>S</v>
      </c>
      <c r="X336" s="47" t="str">
        <f>IF(O336=Balanza_de_Comprobación3[[#This Row],[Columna5]],"S","N")</f>
        <v>S</v>
      </c>
      <c r="Y336" s="47" t="str">
        <f>IF(P336=Balanza_de_Comprobación3[[#This Row],[Columna6]],"S","N")</f>
        <v>S</v>
      </c>
      <c r="Z336" s="47" t="str">
        <f>IF(Q336=Balanza_de_Comprobación3[[#This Row],[Columna7]],"S","N")</f>
        <v>S</v>
      </c>
      <c r="AA336" s="47" t="str">
        <f>IF(R336=Balanza_de_Comprobación3[[#This Row],[Columna8]],"S","N")</f>
        <v>S</v>
      </c>
      <c r="AB336" s="47" t="str">
        <f>IF(S336=Balanza_de_Comprobación3[[#This Row],[Columna9]],"S","N")</f>
        <v>S</v>
      </c>
    </row>
    <row r="337" spans="1:28" x14ac:dyDescent="0.25">
      <c r="A337" s="33" t="s">
        <v>104</v>
      </c>
      <c r="B337" s="53" t="s">
        <v>587</v>
      </c>
      <c r="C337" s="3" t="s">
        <v>588</v>
      </c>
      <c r="D337" s="28">
        <v>0</v>
      </c>
      <c r="E337" s="28">
        <v>35084258.159999996</v>
      </c>
      <c r="F337" s="28">
        <v>0</v>
      </c>
      <c r="G337" s="28">
        <v>0</v>
      </c>
      <c r="H337" s="28">
        <v>0</v>
      </c>
      <c r="I337" s="29">
        <v>35084258.159999996</v>
      </c>
      <c r="K337" s="42" t="s">
        <v>104</v>
      </c>
      <c r="L337" s="43" t="s">
        <v>587</v>
      </c>
      <c r="M337" s="44" t="s">
        <v>588</v>
      </c>
      <c r="N337" s="45">
        <v>0</v>
      </c>
      <c r="O337" s="45">
        <v>35084258.159999996</v>
      </c>
      <c r="P337" s="45">
        <v>0</v>
      </c>
      <c r="Q337" s="45">
        <v>0</v>
      </c>
      <c r="R337" s="45">
        <v>0</v>
      </c>
      <c r="S337" s="46">
        <v>35084258.159999996</v>
      </c>
      <c r="T337" s="47" t="str">
        <f>IF(K337=Balanza_de_Comprobación3[[#This Row],[Columna1]],"S","N")</f>
        <v>S</v>
      </c>
      <c r="U337" s="47" t="str">
        <f>IF(L337=Balanza_de_Comprobación3[[#This Row],[Columna2]],"S","N")</f>
        <v>S</v>
      </c>
      <c r="V337" s="47" t="str">
        <f>IF(M337=Balanza_de_Comprobación3[[#This Row],[Columna3]],"S","N")</f>
        <v>S</v>
      </c>
      <c r="W337" s="47" t="str">
        <f>IF(N337=Balanza_de_Comprobación3[[#This Row],[Columna4]],"S","N")</f>
        <v>S</v>
      </c>
      <c r="X337" s="47" t="str">
        <f>IF(O337=Balanza_de_Comprobación3[[#This Row],[Columna5]],"S","N")</f>
        <v>S</v>
      </c>
      <c r="Y337" s="47" t="str">
        <f>IF(P337=Balanza_de_Comprobación3[[#This Row],[Columna6]],"S","N")</f>
        <v>S</v>
      </c>
      <c r="Z337" s="47" t="str">
        <f>IF(Q337=Balanza_de_Comprobación3[[#This Row],[Columna7]],"S","N")</f>
        <v>S</v>
      </c>
      <c r="AA337" s="47" t="str">
        <f>IF(R337=Balanza_de_Comprobación3[[#This Row],[Columna8]],"S","N")</f>
        <v>S</v>
      </c>
      <c r="AB337" s="47" t="str">
        <f>IF(S337=Balanza_de_Comprobación3[[#This Row],[Columna9]],"S","N")</f>
        <v>S</v>
      </c>
    </row>
    <row r="338" spans="1:28" x14ac:dyDescent="0.25">
      <c r="A338" s="33" t="s">
        <v>5</v>
      </c>
      <c r="B338" s="53" t="s">
        <v>589</v>
      </c>
      <c r="C338" s="3" t="s">
        <v>590</v>
      </c>
      <c r="D338" s="28">
        <v>0</v>
      </c>
      <c r="E338" s="28">
        <v>0</v>
      </c>
      <c r="F338" s="28">
        <v>4600902947.5</v>
      </c>
      <c r="G338" s="28">
        <v>4600902947.5</v>
      </c>
      <c r="H338" s="28">
        <v>0</v>
      </c>
      <c r="I338" s="29">
        <v>0</v>
      </c>
      <c r="K338" s="42" t="s">
        <v>5</v>
      </c>
      <c r="L338" s="43" t="s">
        <v>589</v>
      </c>
      <c r="M338" s="44" t="s">
        <v>590</v>
      </c>
      <c r="N338" s="45">
        <v>0</v>
      </c>
      <c r="O338" s="45">
        <v>0</v>
      </c>
      <c r="P338" s="45">
        <v>4600902947.5</v>
      </c>
      <c r="Q338" s="45">
        <v>4600902947.5</v>
      </c>
      <c r="R338" s="45">
        <v>0</v>
      </c>
      <c r="S338" s="46">
        <v>0</v>
      </c>
      <c r="T338" s="47" t="str">
        <f>IF(K338=Balanza_de_Comprobación3[[#This Row],[Columna1]],"S","N")</f>
        <v>S</v>
      </c>
      <c r="U338" s="47" t="str">
        <f>IF(L338=Balanza_de_Comprobación3[[#This Row],[Columna2]],"S","N")</f>
        <v>S</v>
      </c>
      <c r="V338" s="47" t="str">
        <f>IF(M338=Balanza_de_Comprobación3[[#This Row],[Columna3]],"S","N")</f>
        <v>S</v>
      </c>
      <c r="W338" s="47" t="str">
        <f>IF(N338=Balanza_de_Comprobación3[[#This Row],[Columna4]],"S","N")</f>
        <v>S</v>
      </c>
      <c r="X338" s="47" t="str">
        <f>IF(O338=Balanza_de_Comprobación3[[#This Row],[Columna5]],"S","N")</f>
        <v>S</v>
      </c>
      <c r="Y338" s="47" t="str">
        <f>IF(P338=Balanza_de_Comprobación3[[#This Row],[Columna6]],"S","N")</f>
        <v>S</v>
      </c>
      <c r="Z338" s="47" t="str">
        <f>IF(Q338=Balanza_de_Comprobación3[[#This Row],[Columna7]],"S","N")</f>
        <v>S</v>
      </c>
      <c r="AA338" s="47" t="str">
        <f>IF(R338=Balanza_de_Comprobación3[[#This Row],[Columna8]],"S","N")</f>
        <v>S</v>
      </c>
      <c r="AB338" s="47" t="str">
        <f>IF(S338=Balanza_de_Comprobación3[[#This Row],[Columna9]],"S","N")</f>
        <v>S</v>
      </c>
    </row>
    <row r="339" spans="1:28" x14ac:dyDescent="0.25">
      <c r="A339" s="33" t="s">
        <v>5</v>
      </c>
      <c r="B339" s="53" t="s">
        <v>591</v>
      </c>
      <c r="C339" s="3" t="s">
        <v>592</v>
      </c>
      <c r="D339" s="28">
        <v>0</v>
      </c>
      <c r="E339" s="28">
        <v>0</v>
      </c>
      <c r="F339" s="28">
        <v>986192146.24000001</v>
      </c>
      <c r="G339" s="28">
        <v>986192146.24000001</v>
      </c>
      <c r="H339" s="28">
        <v>0</v>
      </c>
      <c r="I339" s="29">
        <v>0</v>
      </c>
      <c r="K339" s="42" t="s">
        <v>5</v>
      </c>
      <c r="L339" s="43" t="s">
        <v>591</v>
      </c>
      <c r="M339" s="44" t="s">
        <v>592</v>
      </c>
      <c r="N339" s="45">
        <v>0</v>
      </c>
      <c r="O339" s="45">
        <v>0</v>
      </c>
      <c r="P339" s="45">
        <v>986192146.24000001</v>
      </c>
      <c r="Q339" s="45">
        <v>986192146.24000001</v>
      </c>
      <c r="R339" s="45">
        <v>0</v>
      </c>
      <c r="S339" s="46">
        <v>0</v>
      </c>
      <c r="T339" s="47" t="str">
        <f>IF(K339=Balanza_de_Comprobación3[[#This Row],[Columna1]],"S","N")</f>
        <v>S</v>
      </c>
      <c r="U339" s="47" t="str">
        <f>IF(L339=Balanza_de_Comprobación3[[#This Row],[Columna2]],"S","N")</f>
        <v>S</v>
      </c>
      <c r="V339" s="47" t="str">
        <f>IF(M339=Balanza_de_Comprobación3[[#This Row],[Columna3]],"S","N")</f>
        <v>S</v>
      </c>
      <c r="W339" s="47" t="str">
        <f>IF(N339=Balanza_de_Comprobación3[[#This Row],[Columna4]],"S","N")</f>
        <v>S</v>
      </c>
      <c r="X339" s="47" t="str">
        <f>IF(O339=Balanza_de_Comprobación3[[#This Row],[Columna5]],"S","N")</f>
        <v>S</v>
      </c>
      <c r="Y339" s="47" t="str">
        <f>IF(P339=Balanza_de_Comprobación3[[#This Row],[Columna6]],"S","N")</f>
        <v>S</v>
      </c>
      <c r="Z339" s="47" t="str">
        <f>IF(Q339=Balanza_de_Comprobación3[[#This Row],[Columna7]],"S","N")</f>
        <v>S</v>
      </c>
      <c r="AA339" s="47" t="str">
        <f>IF(R339=Balanza_de_Comprobación3[[#This Row],[Columna8]],"S","N")</f>
        <v>S</v>
      </c>
      <c r="AB339" s="47" t="str">
        <f>IF(S339=Balanza_de_Comprobación3[[#This Row],[Columna9]],"S","N")</f>
        <v>S</v>
      </c>
    </row>
    <row r="340" spans="1:28" x14ac:dyDescent="0.25">
      <c r="A340" s="33" t="s">
        <v>5</v>
      </c>
      <c r="B340" s="53" t="s">
        <v>593</v>
      </c>
      <c r="C340" s="3" t="s">
        <v>594</v>
      </c>
      <c r="D340" s="28">
        <v>9369504179</v>
      </c>
      <c r="E340" s="28">
        <v>0</v>
      </c>
      <c r="F340" s="28">
        <v>0</v>
      </c>
      <c r="G340" s="28">
        <v>0</v>
      </c>
      <c r="H340" s="28">
        <v>9369504179</v>
      </c>
      <c r="I340" s="29">
        <v>0</v>
      </c>
      <c r="K340" s="42" t="s">
        <v>5</v>
      </c>
      <c r="L340" s="43" t="s">
        <v>593</v>
      </c>
      <c r="M340" s="44" t="s">
        <v>594</v>
      </c>
      <c r="N340" s="45">
        <v>9369504179</v>
      </c>
      <c r="O340" s="45">
        <v>0</v>
      </c>
      <c r="P340" s="45">
        <v>0</v>
      </c>
      <c r="Q340" s="45">
        <v>0</v>
      </c>
      <c r="R340" s="45">
        <v>9369504179</v>
      </c>
      <c r="S340" s="46">
        <v>0</v>
      </c>
      <c r="T340" s="47" t="str">
        <f>IF(K340=Balanza_de_Comprobación3[[#This Row],[Columna1]],"S","N")</f>
        <v>S</v>
      </c>
      <c r="U340" s="47" t="str">
        <f>IF(L340=Balanza_de_Comprobación3[[#This Row],[Columna2]],"S","N")</f>
        <v>S</v>
      </c>
      <c r="V340" s="47" t="str">
        <f>IF(M340=Balanza_de_Comprobación3[[#This Row],[Columna3]],"S","N")</f>
        <v>S</v>
      </c>
      <c r="W340" s="47" t="str">
        <f>IF(N340=Balanza_de_Comprobación3[[#This Row],[Columna4]],"S","N")</f>
        <v>S</v>
      </c>
      <c r="X340" s="47" t="str">
        <f>IF(O340=Balanza_de_Comprobación3[[#This Row],[Columna5]],"S","N")</f>
        <v>S</v>
      </c>
      <c r="Y340" s="47" t="str">
        <f>IF(P340=Balanza_de_Comprobación3[[#This Row],[Columna6]],"S","N")</f>
        <v>S</v>
      </c>
      <c r="Z340" s="47" t="str">
        <f>IF(Q340=Balanza_de_Comprobación3[[#This Row],[Columna7]],"S","N")</f>
        <v>S</v>
      </c>
      <c r="AA340" s="47" t="str">
        <f>IF(R340=Balanza_de_Comprobación3[[#This Row],[Columna8]],"S","N")</f>
        <v>S</v>
      </c>
      <c r="AB340" s="47" t="str">
        <f>IF(S340=Balanza_de_Comprobación3[[#This Row],[Columna9]],"S","N")</f>
        <v>S</v>
      </c>
    </row>
    <row r="341" spans="1:28" x14ac:dyDescent="0.25">
      <c r="A341" s="33" t="s">
        <v>5</v>
      </c>
      <c r="B341" s="53" t="s">
        <v>595</v>
      </c>
      <c r="C341" s="3" t="s">
        <v>596</v>
      </c>
      <c r="D341" s="28">
        <v>9300000</v>
      </c>
      <c r="E341" s="28">
        <v>0</v>
      </c>
      <c r="F341" s="28">
        <v>0</v>
      </c>
      <c r="G341" s="28">
        <v>0</v>
      </c>
      <c r="H341" s="28">
        <v>9300000</v>
      </c>
      <c r="I341" s="29">
        <v>0</v>
      </c>
      <c r="K341" s="42" t="s">
        <v>5</v>
      </c>
      <c r="L341" s="43" t="s">
        <v>595</v>
      </c>
      <c r="M341" s="44" t="s">
        <v>596</v>
      </c>
      <c r="N341" s="45">
        <v>9300000</v>
      </c>
      <c r="O341" s="45">
        <v>0</v>
      </c>
      <c r="P341" s="45">
        <v>0</v>
      </c>
      <c r="Q341" s="45">
        <v>0</v>
      </c>
      <c r="R341" s="45">
        <v>9300000</v>
      </c>
      <c r="S341" s="46">
        <v>0</v>
      </c>
      <c r="T341" s="47" t="str">
        <f>IF(K341=Balanza_de_Comprobación3[[#This Row],[Columna1]],"S","N")</f>
        <v>S</v>
      </c>
      <c r="U341" s="47" t="str">
        <f>IF(L341=Balanza_de_Comprobación3[[#This Row],[Columna2]],"S","N")</f>
        <v>S</v>
      </c>
      <c r="V341" s="47" t="str">
        <f>IF(M341=Balanza_de_Comprobación3[[#This Row],[Columna3]],"S","N")</f>
        <v>S</v>
      </c>
      <c r="W341" s="47" t="str">
        <f>IF(N341=Balanza_de_Comprobación3[[#This Row],[Columna4]],"S","N")</f>
        <v>S</v>
      </c>
      <c r="X341" s="47" t="str">
        <f>IF(O341=Balanza_de_Comprobación3[[#This Row],[Columna5]],"S","N")</f>
        <v>S</v>
      </c>
      <c r="Y341" s="47" t="str">
        <f>IF(P341=Balanza_de_Comprobación3[[#This Row],[Columna6]],"S","N")</f>
        <v>S</v>
      </c>
      <c r="Z341" s="47" t="str">
        <f>IF(Q341=Balanza_de_Comprobación3[[#This Row],[Columna7]],"S","N")</f>
        <v>S</v>
      </c>
      <c r="AA341" s="47" t="str">
        <f>IF(R341=Balanza_de_Comprobación3[[#This Row],[Columna8]],"S","N")</f>
        <v>S</v>
      </c>
      <c r="AB341" s="47" t="str">
        <f>IF(S341=Balanza_de_Comprobación3[[#This Row],[Columna9]],"S","N")</f>
        <v>S</v>
      </c>
    </row>
    <row r="342" spans="1:28" x14ac:dyDescent="0.25">
      <c r="A342" s="33" t="s">
        <v>5</v>
      </c>
      <c r="B342" s="53" t="s">
        <v>597</v>
      </c>
      <c r="C342" s="3" t="s">
        <v>347</v>
      </c>
      <c r="D342" s="28">
        <v>9300000</v>
      </c>
      <c r="E342" s="28">
        <v>0</v>
      </c>
      <c r="F342" s="28">
        <v>0</v>
      </c>
      <c r="G342" s="28">
        <v>0</v>
      </c>
      <c r="H342" s="28">
        <v>9300000</v>
      </c>
      <c r="I342" s="29">
        <v>0</v>
      </c>
      <c r="K342" s="42" t="s">
        <v>5</v>
      </c>
      <c r="L342" s="43" t="s">
        <v>597</v>
      </c>
      <c r="M342" s="44" t="s">
        <v>347</v>
      </c>
      <c r="N342" s="45">
        <v>9300000</v>
      </c>
      <c r="O342" s="45">
        <v>0</v>
      </c>
      <c r="P342" s="45">
        <v>0</v>
      </c>
      <c r="Q342" s="45">
        <v>0</v>
      </c>
      <c r="R342" s="45">
        <v>9300000</v>
      </c>
      <c r="S342" s="46">
        <v>0</v>
      </c>
      <c r="T342" s="47" t="str">
        <f>IF(K342=Balanza_de_Comprobación3[[#This Row],[Columna1]],"S","N")</f>
        <v>S</v>
      </c>
      <c r="U342" s="47" t="str">
        <f>IF(L342=Balanza_de_Comprobación3[[#This Row],[Columna2]],"S","N")</f>
        <v>S</v>
      </c>
      <c r="V342" s="47" t="str">
        <f>IF(M342=Balanza_de_Comprobación3[[#This Row],[Columna3]],"S","N")</f>
        <v>S</v>
      </c>
      <c r="W342" s="47" t="str">
        <f>IF(N342=Balanza_de_Comprobación3[[#This Row],[Columna4]],"S","N")</f>
        <v>S</v>
      </c>
      <c r="X342" s="47" t="str">
        <f>IF(O342=Balanza_de_Comprobación3[[#This Row],[Columna5]],"S","N")</f>
        <v>S</v>
      </c>
      <c r="Y342" s="47" t="str">
        <f>IF(P342=Balanza_de_Comprobación3[[#This Row],[Columna6]],"S","N")</f>
        <v>S</v>
      </c>
      <c r="Z342" s="47" t="str">
        <f>IF(Q342=Balanza_de_Comprobación3[[#This Row],[Columna7]],"S","N")</f>
        <v>S</v>
      </c>
      <c r="AA342" s="47" t="str">
        <f>IF(R342=Balanza_de_Comprobación3[[#This Row],[Columna8]],"S","N")</f>
        <v>S</v>
      </c>
      <c r="AB342" s="47" t="str">
        <f>IF(S342=Balanza_de_Comprobación3[[#This Row],[Columna9]],"S","N")</f>
        <v>S</v>
      </c>
    </row>
    <row r="343" spans="1:28" x14ac:dyDescent="0.25">
      <c r="A343" s="33" t="s">
        <v>5</v>
      </c>
      <c r="B343" s="53" t="s">
        <v>598</v>
      </c>
      <c r="C343" s="3" t="s">
        <v>599</v>
      </c>
      <c r="D343" s="28">
        <v>2286523839</v>
      </c>
      <c r="E343" s="28">
        <v>0</v>
      </c>
      <c r="F343" s="28">
        <v>0</v>
      </c>
      <c r="G343" s="28">
        <v>0</v>
      </c>
      <c r="H343" s="28">
        <v>2286523839</v>
      </c>
      <c r="I343" s="29">
        <v>0</v>
      </c>
      <c r="K343" s="42" t="s">
        <v>5</v>
      </c>
      <c r="L343" s="43" t="s">
        <v>598</v>
      </c>
      <c r="M343" s="44" t="s">
        <v>599</v>
      </c>
      <c r="N343" s="45">
        <v>2286523839</v>
      </c>
      <c r="O343" s="45">
        <v>0</v>
      </c>
      <c r="P343" s="45">
        <v>0</v>
      </c>
      <c r="Q343" s="45">
        <v>0</v>
      </c>
      <c r="R343" s="45">
        <v>2286523839</v>
      </c>
      <c r="S343" s="46">
        <v>0</v>
      </c>
      <c r="T343" s="47" t="str">
        <f>IF(K343=Balanza_de_Comprobación3[[#This Row],[Columna1]],"S","N")</f>
        <v>S</v>
      </c>
      <c r="U343" s="47" t="str">
        <f>IF(L343=Balanza_de_Comprobación3[[#This Row],[Columna2]],"S","N")</f>
        <v>S</v>
      </c>
      <c r="V343" s="47" t="str">
        <f>IF(M343=Balanza_de_Comprobación3[[#This Row],[Columna3]],"S","N")</f>
        <v>S</v>
      </c>
      <c r="W343" s="47" t="str">
        <f>IF(N343=Balanza_de_Comprobación3[[#This Row],[Columna4]],"S","N")</f>
        <v>S</v>
      </c>
      <c r="X343" s="47" t="str">
        <f>IF(O343=Balanza_de_Comprobación3[[#This Row],[Columna5]],"S","N")</f>
        <v>S</v>
      </c>
      <c r="Y343" s="47" t="str">
        <f>IF(P343=Balanza_de_Comprobación3[[#This Row],[Columna6]],"S","N")</f>
        <v>S</v>
      </c>
      <c r="Z343" s="47" t="str">
        <f>IF(Q343=Balanza_de_Comprobación3[[#This Row],[Columna7]],"S","N")</f>
        <v>S</v>
      </c>
      <c r="AA343" s="47" t="str">
        <f>IF(R343=Balanza_de_Comprobación3[[#This Row],[Columna8]],"S","N")</f>
        <v>S</v>
      </c>
      <c r="AB343" s="47" t="str">
        <f>IF(S343=Balanza_de_Comprobación3[[#This Row],[Columna9]],"S","N")</f>
        <v>S</v>
      </c>
    </row>
    <row r="344" spans="1:28" x14ac:dyDescent="0.25">
      <c r="A344" s="33" t="s">
        <v>5</v>
      </c>
      <c r="B344" s="53" t="s">
        <v>600</v>
      </c>
      <c r="C344" s="3" t="s">
        <v>361</v>
      </c>
      <c r="D344" s="28">
        <v>2286523839</v>
      </c>
      <c r="E344" s="28">
        <v>0</v>
      </c>
      <c r="F344" s="28">
        <v>0</v>
      </c>
      <c r="G344" s="28">
        <v>0</v>
      </c>
      <c r="H344" s="28">
        <v>2286523839</v>
      </c>
      <c r="I344" s="29">
        <v>0</v>
      </c>
      <c r="K344" s="42" t="s">
        <v>5</v>
      </c>
      <c r="L344" s="43" t="s">
        <v>600</v>
      </c>
      <c r="M344" s="44" t="s">
        <v>361</v>
      </c>
      <c r="N344" s="45">
        <v>2286523839</v>
      </c>
      <c r="O344" s="45">
        <v>0</v>
      </c>
      <c r="P344" s="45">
        <v>0</v>
      </c>
      <c r="Q344" s="45">
        <v>0</v>
      </c>
      <c r="R344" s="45">
        <v>2286523839</v>
      </c>
      <c r="S344" s="46">
        <v>0</v>
      </c>
      <c r="T344" s="47" t="str">
        <f>IF(K344=Balanza_de_Comprobación3[[#This Row],[Columna1]],"S","N")</f>
        <v>S</v>
      </c>
      <c r="U344" s="47" t="str">
        <f>IF(L344=Balanza_de_Comprobación3[[#This Row],[Columna2]],"S","N")</f>
        <v>S</v>
      </c>
      <c r="V344" s="47" t="str">
        <f>IF(M344=Balanza_de_Comprobación3[[#This Row],[Columna3]],"S","N")</f>
        <v>S</v>
      </c>
      <c r="W344" s="47" t="str">
        <f>IF(N344=Balanza_de_Comprobación3[[#This Row],[Columna4]],"S","N")</f>
        <v>S</v>
      </c>
      <c r="X344" s="47" t="str">
        <f>IF(O344=Balanza_de_Comprobación3[[#This Row],[Columna5]],"S","N")</f>
        <v>S</v>
      </c>
      <c r="Y344" s="47" t="str">
        <f>IF(P344=Balanza_de_Comprobación3[[#This Row],[Columna6]],"S","N")</f>
        <v>S</v>
      </c>
      <c r="Z344" s="47" t="str">
        <f>IF(Q344=Balanza_de_Comprobación3[[#This Row],[Columna7]],"S","N")</f>
        <v>S</v>
      </c>
      <c r="AA344" s="47" t="str">
        <f>IF(R344=Balanza_de_Comprobación3[[#This Row],[Columna8]],"S","N")</f>
        <v>S</v>
      </c>
      <c r="AB344" s="47" t="str">
        <f>IF(S344=Balanza_de_Comprobación3[[#This Row],[Columna9]],"S","N")</f>
        <v>S</v>
      </c>
    </row>
    <row r="345" spans="1:28" x14ac:dyDescent="0.25">
      <c r="A345" s="33" t="s">
        <v>5</v>
      </c>
      <c r="B345" s="53" t="s">
        <v>601</v>
      </c>
      <c r="C345" s="3" t="s">
        <v>602</v>
      </c>
      <c r="D345" s="28">
        <v>7073680340</v>
      </c>
      <c r="E345" s="28">
        <v>0</v>
      </c>
      <c r="F345" s="28">
        <v>0</v>
      </c>
      <c r="G345" s="28">
        <v>0</v>
      </c>
      <c r="H345" s="28">
        <v>7073680340</v>
      </c>
      <c r="I345" s="29">
        <v>0</v>
      </c>
      <c r="K345" s="42" t="s">
        <v>5</v>
      </c>
      <c r="L345" s="43" t="s">
        <v>601</v>
      </c>
      <c r="M345" s="44" t="s">
        <v>602</v>
      </c>
      <c r="N345" s="45">
        <v>7073680340</v>
      </c>
      <c r="O345" s="45">
        <v>0</v>
      </c>
      <c r="P345" s="45">
        <v>0</v>
      </c>
      <c r="Q345" s="45">
        <v>0</v>
      </c>
      <c r="R345" s="45">
        <v>7073680340</v>
      </c>
      <c r="S345" s="46">
        <v>0</v>
      </c>
      <c r="T345" s="47" t="str">
        <f>IF(K345=Balanza_de_Comprobación3[[#This Row],[Columna1]],"S","N")</f>
        <v>S</v>
      </c>
      <c r="U345" s="47" t="str">
        <f>IF(L345=Balanza_de_Comprobación3[[#This Row],[Columna2]],"S","N")</f>
        <v>S</v>
      </c>
      <c r="V345" s="47" t="str">
        <f>IF(M345=Balanza_de_Comprobación3[[#This Row],[Columna3]],"S","N")</f>
        <v>S</v>
      </c>
      <c r="W345" s="47" t="str">
        <f>IF(N345=Balanza_de_Comprobación3[[#This Row],[Columna4]],"S","N")</f>
        <v>S</v>
      </c>
      <c r="X345" s="47" t="str">
        <f>IF(O345=Balanza_de_Comprobación3[[#This Row],[Columna5]],"S","N")</f>
        <v>S</v>
      </c>
      <c r="Y345" s="47" t="str">
        <f>IF(P345=Balanza_de_Comprobación3[[#This Row],[Columna6]],"S","N")</f>
        <v>S</v>
      </c>
      <c r="Z345" s="47" t="str">
        <f>IF(Q345=Balanza_de_Comprobación3[[#This Row],[Columna7]],"S","N")</f>
        <v>S</v>
      </c>
      <c r="AA345" s="47" t="str">
        <f>IF(R345=Balanza_de_Comprobación3[[#This Row],[Columna8]],"S","N")</f>
        <v>S</v>
      </c>
      <c r="AB345" s="47" t="str">
        <f>IF(S345=Balanza_de_Comprobación3[[#This Row],[Columna9]],"S","N")</f>
        <v>S</v>
      </c>
    </row>
    <row r="346" spans="1:28" x14ac:dyDescent="0.25">
      <c r="A346" s="33" t="s">
        <v>5</v>
      </c>
      <c r="B346" s="53" t="s">
        <v>603</v>
      </c>
      <c r="C346" s="3" t="s">
        <v>365</v>
      </c>
      <c r="D346" s="28">
        <v>7073680340</v>
      </c>
      <c r="E346" s="28">
        <v>0</v>
      </c>
      <c r="F346" s="28">
        <v>0</v>
      </c>
      <c r="G346" s="28">
        <v>0</v>
      </c>
      <c r="H346" s="28">
        <v>7073680340</v>
      </c>
      <c r="I346" s="29">
        <v>0</v>
      </c>
      <c r="K346" s="42" t="s">
        <v>5</v>
      </c>
      <c r="L346" s="43" t="s">
        <v>603</v>
      </c>
      <c r="M346" s="44" t="s">
        <v>365</v>
      </c>
      <c r="N346" s="45">
        <v>7073680340</v>
      </c>
      <c r="O346" s="45">
        <v>0</v>
      </c>
      <c r="P346" s="45">
        <v>0</v>
      </c>
      <c r="Q346" s="45">
        <v>0</v>
      </c>
      <c r="R346" s="45">
        <v>7073680340</v>
      </c>
      <c r="S346" s="46">
        <v>0</v>
      </c>
      <c r="T346" s="47" t="str">
        <f>IF(K346=Balanza_de_Comprobación3[[#This Row],[Columna1]],"S","N")</f>
        <v>S</v>
      </c>
      <c r="U346" s="47" t="str">
        <f>IF(L346=Balanza_de_Comprobación3[[#This Row],[Columna2]],"S","N")</f>
        <v>S</v>
      </c>
      <c r="V346" s="47" t="str">
        <f>IF(M346=Balanza_de_Comprobación3[[#This Row],[Columna3]],"S","N")</f>
        <v>S</v>
      </c>
      <c r="W346" s="47" t="str">
        <f>IF(N346=Balanza_de_Comprobación3[[#This Row],[Columna4]],"S","N")</f>
        <v>S</v>
      </c>
      <c r="X346" s="47" t="str">
        <f>IF(O346=Balanza_de_Comprobación3[[#This Row],[Columna5]],"S","N")</f>
        <v>S</v>
      </c>
      <c r="Y346" s="47" t="str">
        <f>IF(P346=Balanza_de_Comprobación3[[#This Row],[Columna6]],"S","N")</f>
        <v>S</v>
      </c>
      <c r="Z346" s="47" t="str">
        <f>IF(Q346=Balanza_de_Comprobación3[[#This Row],[Columna7]],"S","N")</f>
        <v>S</v>
      </c>
      <c r="AA346" s="47" t="str">
        <f>IF(R346=Balanza_de_Comprobación3[[#This Row],[Columna8]],"S","N")</f>
        <v>S</v>
      </c>
      <c r="AB346" s="47" t="str">
        <f>IF(S346=Balanza_de_Comprobación3[[#This Row],[Columna9]],"S","N")</f>
        <v>S</v>
      </c>
    </row>
    <row r="347" spans="1:28" x14ac:dyDescent="0.25">
      <c r="A347" s="33" t="s">
        <v>5</v>
      </c>
      <c r="B347" s="53" t="s">
        <v>604</v>
      </c>
      <c r="C347" s="3" t="s">
        <v>367</v>
      </c>
      <c r="D347" s="28">
        <v>4908029504</v>
      </c>
      <c r="E347" s="28">
        <v>0</v>
      </c>
      <c r="F347" s="28">
        <v>0</v>
      </c>
      <c r="G347" s="28">
        <v>0</v>
      </c>
      <c r="H347" s="28">
        <v>4908029504</v>
      </c>
      <c r="I347" s="29">
        <v>0</v>
      </c>
      <c r="K347" s="42" t="s">
        <v>5</v>
      </c>
      <c r="L347" s="43" t="s">
        <v>604</v>
      </c>
      <c r="M347" s="44" t="s">
        <v>367</v>
      </c>
      <c r="N347" s="45">
        <v>4908029504</v>
      </c>
      <c r="O347" s="45">
        <v>0</v>
      </c>
      <c r="P347" s="45">
        <v>0</v>
      </c>
      <c r="Q347" s="45">
        <v>0</v>
      </c>
      <c r="R347" s="45">
        <v>4908029504</v>
      </c>
      <c r="S347" s="46">
        <v>0</v>
      </c>
      <c r="T347" s="47" t="str">
        <f>IF(K347=Balanza_de_Comprobación3[[#This Row],[Columna1]],"S","N")</f>
        <v>S</v>
      </c>
      <c r="U347" s="47" t="str">
        <f>IF(L347=Balanza_de_Comprobación3[[#This Row],[Columna2]],"S","N")</f>
        <v>S</v>
      </c>
      <c r="V347" s="47" t="str">
        <f>IF(M347=Balanza_de_Comprobación3[[#This Row],[Columna3]],"S","N")</f>
        <v>S</v>
      </c>
      <c r="W347" s="47" t="str">
        <f>IF(N347=Balanza_de_Comprobación3[[#This Row],[Columna4]],"S","N")</f>
        <v>S</v>
      </c>
      <c r="X347" s="47" t="str">
        <f>IF(O347=Balanza_de_Comprobación3[[#This Row],[Columna5]],"S","N")</f>
        <v>S</v>
      </c>
      <c r="Y347" s="47" t="str">
        <f>IF(P347=Balanza_de_Comprobación3[[#This Row],[Columna6]],"S","N")</f>
        <v>S</v>
      </c>
      <c r="Z347" s="47" t="str">
        <f>IF(Q347=Balanza_de_Comprobación3[[#This Row],[Columna7]],"S","N")</f>
        <v>S</v>
      </c>
      <c r="AA347" s="47" t="str">
        <f>IF(R347=Balanza_de_Comprobación3[[#This Row],[Columna8]],"S","N")</f>
        <v>S</v>
      </c>
      <c r="AB347" s="47" t="str">
        <f>IF(S347=Balanza_de_Comprobación3[[#This Row],[Columna9]],"S","N")</f>
        <v>S</v>
      </c>
    </row>
    <row r="348" spans="1:28" x14ac:dyDescent="0.25">
      <c r="A348" s="33" t="s">
        <v>5</v>
      </c>
      <c r="B348" s="53" t="s">
        <v>605</v>
      </c>
      <c r="C348" s="3" t="s">
        <v>369</v>
      </c>
      <c r="D348" s="28">
        <v>2165650836</v>
      </c>
      <c r="E348" s="28">
        <v>0</v>
      </c>
      <c r="F348" s="28">
        <v>0</v>
      </c>
      <c r="G348" s="28">
        <v>0</v>
      </c>
      <c r="H348" s="28">
        <v>2165650836</v>
      </c>
      <c r="I348" s="29">
        <v>0</v>
      </c>
      <c r="K348" s="42" t="s">
        <v>5</v>
      </c>
      <c r="L348" s="43" t="s">
        <v>605</v>
      </c>
      <c r="M348" s="44" t="s">
        <v>369</v>
      </c>
      <c r="N348" s="45">
        <v>2165650836</v>
      </c>
      <c r="O348" s="45">
        <v>0</v>
      </c>
      <c r="P348" s="45">
        <v>0</v>
      </c>
      <c r="Q348" s="45">
        <v>0</v>
      </c>
      <c r="R348" s="45">
        <v>2165650836</v>
      </c>
      <c r="S348" s="46">
        <v>0</v>
      </c>
      <c r="T348" s="47" t="str">
        <f>IF(K348=Balanza_de_Comprobación3[[#This Row],[Columna1]],"S","N")</f>
        <v>S</v>
      </c>
      <c r="U348" s="47" t="str">
        <f>IF(L348=Balanza_de_Comprobación3[[#This Row],[Columna2]],"S","N")</f>
        <v>S</v>
      </c>
      <c r="V348" s="47" t="str">
        <f>IF(M348=Balanza_de_Comprobación3[[#This Row],[Columna3]],"S","N")</f>
        <v>S</v>
      </c>
      <c r="W348" s="47" t="str">
        <f>IF(N348=Balanza_de_Comprobación3[[#This Row],[Columna4]],"S","N")</f>
        <v>S</v>
      </c>
      <c r="X348" s="47" t="str">
        <f>IF(O348=Balanza_de_Comprobación3[[#This Row],[Columna5]],"S","N")</f>
        <v>S</v>
      </c>
      <c r="Y348" s="47" t="str">
        <f>IF(P348=Balanza_de_Comprobación3[[#This Row],[Columna6]],"S","N")</f>
        <v>S</v>
      </c>
      <c r="Z348" s="47" t="str">
        <f>IF(Q348=Balanza_de_Comprobación3[[#This Row],[Columna7]],"S","N")</f>
        <v>S</v>
      </c>
      <c r="AA348" s="47" t="str">
        <f>IF(R348=Balanza_de_Comprobación3[[#This Row],[Columna8]],"S","N")</f>
        <v>S</v>
      </c>
      <c r="AB348" s="47" t="str">
        <f>IF(S348=Balanza_de_Comprobación3[[#This Row],[Columna9]],"S","N")</f>
        <v>S</v>
      </c>
    </row>
    <row r="349" spans="1:28" x14ac:dyDescent="0.25">
      <c r="A349" s="33" t="s">
        <v>104</v>
      </c>
      <c r="B349" s="53" t="s">
        <v>606</v>
      </c>
      <c r="C349" s="3" t="s">
        <v>607</v>
      </c>
      <c r="D349" s="28">
        <v>0</v>
      </c>
      <c r="E349" s="28">
        <v>1726641694.3599999</v>
      </c>
      <c r="F349" s="28">
        <v>470239125.13999999</v>
      </c>
      <c r="G349" s="28">
        <v>108880037.62</v>
      </c>
      <c r="H349" s="28">
        <v>0</v>
      </c>
      <c r="I349" s="29">
        <v>1365282606.8399999</v>
      </c>
      <c r="K349" s="42" t="s">
        <v>104</v>
      </c>
      <c r="L349" s="43" t="s">
        <v>606</v>
      </c>
      <c r="M349" s="44" t="s">
        <v>607</v>
      </c>
      <c r="N349" s="45">
        <v>0</v>
      </c>
      <c r="O349" s="45">
        <v>1726641694.3599999</v>
      </c>
      <c r="P349" s="45">
        <v>470239125.13999999</v>
      </c>
      <c r="Q349" s="45">
        <v>108880037.62</v>
      </c>
      <c r="R349" s="45">
        <v>0</v>
      </c>
      <c r="S349" s="46">
        <v>1365282606.8399999</v>
      </c>
      <c r="T349" s="47" t="str">
        <f>IF(K349=Balanza_de_Comprobación3[[#This Row],[Columna1]],"S","N")</f>
        <v>S</v>
      </c>
      <c r="U349" s="47" t="str">
        <f>IF(L349=Balanza_de_Comprobación3[[#This Row],[Columna2]],"S","N")</f>
        <v>S</v>
      </c>
      <c r="V349" s="47" t="str">
        <f>IF(M349=Balanza_de_Comprobación3[[#This Row],[Columna3]],"S","N")</f>
        <v>S</v>
      </c>
      <c r="W349" s="47" t="str">
        <f>IF(N349=Balanza_de_Comprobación3[[#This Row],[Columna4]],"S","N")</f>
        <v>S</v>
      </c>
      <c r="X349" s="47" t="str">
        <f>IF(O349=Balanza_de_Comprobación3[[#This Row],[Columna5]],"S","N")</f>
        <v>S</v>
      </c>
      <c r="Y349" s="47" t="str">
        <f>IF(P349=Balanza_de_Comprobación3[[#This Row],[Columna6]],"S","N")</f>
        <v>S</v>
      </c>
      <c r="Z349" s="47" t="str">
        <f>IF(Q349=Balanza_de_Comprobación3[[#This Row],[Columna7]],"S","N")</f>
        <v>S</v>
      </c>
      <c r="AA349" s="47" t="str">
        <f>IF(R349=Balanza_de_Comprobación3[[#This Row],[Columna8]],"S","N")</f>
        <v>S</v>
      </c>
      <c r="AB349" s="47" t="str">
        <f>IF(S349=Balanza_de_Comprobación3[[#This Row],[Columna9]],"S","N")</f>
        <v>S</v>
      </c>
    </row>
    <row r="350" spans="1:28" x14ac:dyDescent="0.25">
      <c r="A350" s="33" t="s">
        <v>104</v>
      </c>
      <c r="B350" s="53" t="s">
        <v>608</v>
      </c>
      <c r="C350" s="3" t="s">
        <v>99</v>
      </c>
      <c r="D350" s="28">
        <v>0</v>
      </c>
      <c r="E350" s="28">
        <v>0</v>
      </c>
      <c r="F350" s="28">
        <v>680120.82</v>
      </c>
      <c r="G350" s="28">
        <v>680120.82</v>
      </c>
      <c r="H350" s="28">
        <v>0</v>
      </c>
      <c r="I350" s="29">
        <v>0</v>
      </c>
      <c r="K350" s="42" t="s">
        <v>104</v>
      </c>
      <c r="L350" s="43" t="s">
        <v>608</v>
      </c>
      <c r="M350" s="44" t="s">
        <v>99</v>
      </c>
      <c r="N350" s="45">
        <v>0</v>
      </c>
      <c r="O350" s="45">
        <v>0</v>
      </c>
      <c r="P350" s="45">
        <v>680120.82</v>
      </c>
      <c r="Q350" s="45">
        <v>680120.82</v>
      </c>
      <c r="R350" s="45">
        <v>0</v>
      </c>
      <c r="S350" s="46">
        <v>0</v>
      </c>
      <c r="T350" s="47" t="str">
        <f>IF(K350=Balanza_de_Comprobación3[[#This Row],[Columna1]],"S","N")</f>
        <v>S</v>
      </c>
      <c r="U350" s="47" t="str">
        <f>IF(L350=Balanza_de_Comprobación3[[#This Row],[Columna2]],"S","N")</f>
        <v>S</v>
      </c>
      <c r="V350" s="47" t="str">
        <f>IF(M350=Balanza_de_Comprobación3[[#This Row],[Columna3]],"S","N")</f>
        <v>S</v>
      </c>
      <c r="W350" s="47" t="str">
        <f>IF(N350=Balanza_de_Comprobación3[[#This Row],[Columna4]],"S","N")</f>
        <v>S</v>
      </c>
      <c r="X350" s="47" t="str">
        <f>IF(O350=Balanza_de_Comprobación3[[#This Row],[Columna5]],"S","N")</f>
        <v>S</v>
      </c>
      <c r="Y350" s="47" t="str">
        <f>IF(P350=Balanza_de_Comprobación3[[#This Row],[Columna6]],"S","N")</f>
        <v>S</v>
      </c>
      <c r="Z350" s="47" t="str">
        <f>IF(Q350=Balanza_de_Comprobación3[[#This Row],[Columna7]],"S","N")</f>
        <v>S</v>
      </c>
      <c r="AA350" s="47" t="str">
        <f>IF(R350=Balanza_de_Comprobación3[[#This Row],[Columna8]],"S","N")</f>
        <v>S</v>
      </c>
      <c r="AB350" s="47" t="str">
        <f>IF(S350=Balanza_de_Comprobación3[[#This Row],[Columna9]],"S","N")</f>
        <v>S</v>
      </c>
    </row>
    <row r="351" spans="1:28" x14ac:dyDescent="0.25">
      <c r="A351" s="33" t="s">
        <v>104</v>
      </c>
      <c r="B351" s="53" t="s">
        <v>609</v>
      </c>
      <c r="C351" s="3" t="s">
        <v>333</v>
      </c>
      <c r="D351" s="28">
        <v>0</v>
      </c>
      <c r="E351" s="28">
        <v>0</v>
      </c>
      <c r="F351" s="28">
        <v>680120.82</v>
      </c>
      <c r="G351" s="28">
        <v>680120.82</v>
      </c>
      <c r="H351" s="28">
        <v>0</v>
      </c>
      <c r="I351" s="29">
        <v>0</v>
      </c>
      <c r="K351" s="42" t="s">
        <v>104</v>
      </c>
      <c r="L351" s="43" t="s">
        <v>609</v>
      </c>
      <c r="M351" s="44" t="s">
        <v>333</v>
      </c>
      <c r="N351" s="45">
        <v>0</v>
      </c>
      <c r="O351" s="45">
        <v>0</v>
      </c>
      <c r="P351" s="45">
        <v>680120.82</v>
      </c>
      <c r="Q351" s="45">
        <v>680120.82</v>
      </c>
      <c r="R351" s="45">
        <v>0</v>
      </c>
      <c r="S351" s="46">
        <v>0</v>
      </c>
      <c r="T351" s="47" t="str">
        <f>IF(K351=Balanza_de_Comprobación3[[#This Row],[Columna1]],"S","N")</f>
        <v>S</v>
      </c>
      <c r="U351" s="47" t="str">
        <f>IF(L351=Balanza_de_Comprobación3[[#This Row],[Columna2]],"S","N")</f>
        <v>S</v>
      </c>
      <c r="V351" s="47" t="str">
        <f>IF(M351=Balanza_de_Comprobación3[[#This Row],[Columna3]],"S","N")</f>
        <v>S</v>
      </c>
      <c r="W351" s="47" t="str">
        <f>IF(N351=Balanza_de_Comprobación3[[#This Row],[Columna4]],"S","N")</f>
        <v>S</v>
      </c>
      <c r="X351" s="47" t="str">
        <f>IF(O351=Balanza_de_Comprobación3[[#This Row],[Columna5]],"S","N")</f>
        <v>S</v>
      </c>
      <c r="Y351" s="47" t="str">
        <f>IF(P351=Balanza_de_Comprobación3[[#This Row],[Columna6]],"S","N")</f>
        <v>S</v>
      </c>
      <c r="Z351" s="47" t="str">
        <f>IF(Q351=Balanza_de_Comprobación3[[#This Row],[Columna7]],"S","N")</f>
        <v>S</v>
      </c>
      <c r="AA351" s="47" t="str">
        <f>IF(R351=Balanza_de_Comprobación3[[#This Row],[Columna8]],"S","N")</f>
        <v>S</v>
      </c>
      <c r="AB351" s="47" t="str">
        <f>IF(S351=Balanza_de_Comprobación3[[#This Row],[Columna9]],"S","N")</f>
        <v>S</v>
      </c>
    </row>
    <row r="352" spans="1:28" x14ac:dyDescent="0.25">
      <c r="A352" s="33" t="s">
        <v>104</v>
      </c>
      <c r="B352" s="53" t="s">
        <v>610</v>
      </c>
      <c r="C352" s="3" t="s">
        <v>335</v>
      </c>
      <c r="D352" s="28">
        <v>0</v>
      </c>
      <c r="E352" s="28">
        <v>0</v>
      </c>
      <c r="F352" s="28">
        <v>64093.68</v>
      </c>
      <c r="G352" s="28">
        <v>64093.68</v>
      </c>
      <c r="H352" s="28">
        <v>0</v>
      </c>
      <c r="I352" s="29">
        <v>0</v>
      </c>
      <c r="K352" s="42" t="s">
        <v>104</v>
      </c>
      <c r="L352" s="43" t="s">
        <v>610</v>
      </c>
      <c r="M352" s="44" t="s">
        <v>335</v>
      </c>
      <c r="N352" s="45">
        <v>0</v>
      </c>
      <c r="O352" s="45">
        <v>0</v>
      </c>
      <c r="P352" s="45">
        <v>64093.68</v>
      </c>
      <c r="Q352" s="45">
        <v>64093.68</v>
      </c>
      <c r="R352" s="45">
        <v>0</v>
      </c>
      <c r="S352" s="46">
        <v>0</v>
      </c>
      <c r="T352" s="47" t="str">
        <f>IF(K352=Balanza_de_Comprobación3[[#This Row],[Columna1]],"S","N")</f>
        <v>S</v>
      </c>
      <c r="U352" s="47" t="str">
        <f>IF(L352=Balanza_de_Comprobación3[[#This Row],[Columna2]],"S","N")</f>
        <v>S</v>
      </c>
      <c r="V352" s="47" t="str">
        <f>IF(M352=Balanza_de_Comprobación3[[#This Row],[Columna3]],"S","N")</f>
        <v>S</v>
      </c>
      <c r="W352" s="47" t="str">
        <f>IF(N352=Balanza_de_Comprobación3[[#This Row],[Columna4]],"S","N")</f>
        <v>S</v>
      </c>
      <c r="X352" s="47" t="str">
        <f>IF(O352=Balanza_de_Comprobación3[[#This Row],[Columna5]],"S","N")</f>
        <v>S</v>
      </c>
      <c r="Y352" s="47" t="str">
        <f>IF(P352=Balanza_de_Comprobación3[[#This Row],[Columna6]],"S","N")</f>
        <v>S</v>
      </c>
      <c r="Z352" s="47" t="str">
        <f>IF(Q352=Balanza_de_Comprobación3[[#This Row],[Columna7]],"S","N")</f>
        <v>S</v>
      </c>
      <c r="AA352" s="47" t="str">
        <f>IF(R352=Balanza_de_Comprobación3[[#This Row],[Columna8]],"S","N")</f>
        <v>S</v>
      </c>
      <c r="AB352" s="47" t="str">
        <f>IF(S352=Balanza_de_Comprobación3[[#This Row],[Columna9]],"S","N")</f>
        <v>S</v>
      </c>
    </row>
    <row r="353" spans="1:28" x14ac:dyDescent="0.25">
      <c r="A353" s="33" t="s">
        <v>104</v>
      </c>
      <c r="B353" s="53" t="s">
        <v>611</v>
      </c>
      <c r="C353" s="3" t="s">
        <v>71</v>
      </c>
      <c r="D353" s="28">
        <v>0</v>
      </c>
      <c r="E353" s="28">
        <v>0</v>
      </c>
      <c r="F353" s="28">
        <v>210034.93</v>
      </c>
      <c r="G353" s="28">
        <v>210034.93</v>
      </c>
      <c r="H353" s="28">
        <v>0</v>
      </c>
      <c r="I353" s="29">
        <v>0</v>
      </c>
      <c r="K353" s="42" t="s">
        <v>104</v>
      </c>
      <c r="L353" s="43" t="s">
        <v>611</v>
      </c>
      <c r="M353" s="44" t="s">
        <v>71</v>
      </c>
      <c r="N353" s="45">
        <v>0</v>
      </c>
      <c r="O353" s="45">
        <v>0</v>
      </c>
      <c r="P353" s="45">
        <v>210034.93</v>
      </c>
      <c r="Q353" s="45">
        <v>210034.93</v>
      </c>
      <c r="R353" s="45">
        <v>0</v>
      </c>
      <c r="S353" s="46">
        <v>0</v>
      </c>
      <c r="T353" s="47" t="str">
        <f>IF(K353=Balanza_de_Comprobación3[[#This Row],[Columna1]],"S","N")</f>
        <v>S</v>
      </c>
      <c r="U353" s="47" t="str">
        <f>IF(L353=Balanza_de_Comprobación3[[#This Row],[Columna2]],"S","N")</f>
        <v>S</v>
      </c>
      <c r="V353" s="47" t="str">
        <f>IF(M353=Balanza_de_Comprobación3[[#This Row],[Columna3]],"S","N")</f>
        <v>S</v>
      </c>
      <c r="W353" s="47" t="str">
        <f>IF(N353=Balanza_de_Comprobación3[[#This Row],[Columna4]],"S","N")</f>
        <v>S</v>
      </c>
      <c r="X353" s="47" t="str">
        <f>IF(O353=Balanza_de_Comprobación3[[#This Row],[Columna5]],"S","N")</f>
        <v>S</v>
      </c>
      <c r="Y353" s="47" t="str">
        <f>IF(P353=Balanza_de_Comprobación3[[#This Row],[Columna6]],"S","N")</f>
        <v>S</v>
      </c>
      <c r="Z353" s="47" t="str">
        <f>IF(Q353=Balanza_de_Comprobación3[[#This Row],[Columna7]],"S","N")</f>
        <v>S</v>
      </c>
      <c r="AA353" s="47" t="str">
        <f>IF(R353=Balanza_de_Comprobación3[[#This Row],[Columna8]],"S","N")</f>
        <v>S</v>
      </c>
      <c r="AB353" s="47" t="str">
        <f>IF(S353=Balanza_de_Comprobación3[[#This Row],[Columna9]],"S","N")</f>
        <v>S</v>
      </c>
    </row>
    <row r="354" spans="1:28" x14ac:dyDescent="0.25">
      <c r="A354" s="33" t="s">
        <v>104</v>
      </c>
      <c r="B354" s="53" t="s">
        <v>612</v>
      </c>
      <c r="C354" s="3" t="s">
        <v>338</v>
      </c>
      <c r="D354" s="28">
        <v>0</v>
      </c>
      <c r="E354" s="28">
        <v>0</v>
      </c>
      <c r="F354" s="28">
        <v>30502.31</v>
      </c>
      <c r="G354" s="28">
        <v>30502.31</v>
      </c>
      <c r="H354" s="28">
        <v>0</v>
      </c>
      <c r="I354" s="29">
        <v>0</v>
      </c>
      <c r="K354" s="42" t="s">
        <v>104</v>
      </c>
      <c r="L354" s="43" t="s">
        <v>612</v>
      </c>
      <c r="M354" s="44" t="s">
        <v>338</v>
      </c>
      <c r="N354" s="45">
        <v>0</v>
      </c>
      <c r="O354" s="45">
        <v>0</v>
      </c>
      <c r="P354" s="45">
        <v>30502.31</v>
      </c>
      <c r="Q354" s="45">
        <v>30502.31</v>
      </c>
      <c r="R354" s="45">
        <v>0</v>
      </c>
      <c r="S354" s="46">
        <v>0</v>
      </c>
      <c r="T354" s="47" t="str">
        <f>IF(K354=Balanza_de_Comprobación3[[#This Row],[Columna1]],"S","N")</f>
        <v>S</v>
      </c>
      <c r="U354" s="47" t="str">
        <f>IF(L354=Balanza_de_Comprobación3[[#This Row],[Columna2]],"S","N")</f>
        <v>S</v>
      </c>
      <c r="V354" s="47" t="str">
        <f>IF(M354=Balanza_de_Comprobación3[[#This Row],[Columna3]],"S","N")</f>
        <v>S</v>
      </c>
      <c r="W354" s="47" t="str">
        <f>IF(N354=Balanza_de_Comprobación3[[#This Row],[Columna4]],"S","N")</f>
        <v>S</v>
      </c>
      <c r="X354" s="47" t="str">
        <f>IF(O354=Balanza_de_Comprobación3[[#This Row],[Columna5]],"S","N")</f>
        <v>S</v>
      </c>
      <c r="Y354" s="47" t="str">
        <f>IF(P354=Balanza_de_Comprobación3[[#This Row],[Columna6]],"S","N")</f>
        <v>S</v>
      </c>
      <c r="Z354" s="47" t="str">
        <f>IF(Q354=Balanza_de_Comprobación3[[#This Row],[Columna7]],"S","N")</f>
        <v>S</v>
      </c>
      <c r="AA354" s="47" t="str">
        <f>IF(R354=Balanza_de_Comprobación3[[#This Row],[Columna8]],"S","N")</f>
        <v>S</v>
      </c>
      <c r="AB354" s="47" t="str">
        <f>IF(S354=Balanza_de_Comprobación3[[#This Row],[Columna9]],"S","N")</f>
        <v>S</v>
      </c>
    </row>
    <row r="355" spans="1:28" x14ac:dyDescent="0.25">
      <c r="A355" s="33" t="s">
        <v>104</v>
      </c>
      <c r="B355" s="53" t="s">
        <v>613</v>
      </c>
      <c r="C355" s="3" t="s">
        <v>340</v>
      </c>
      <c r="D355" s="28">
        <v>0</v>
      </c>
      <c r="E355" s="28">
        <v>0</v>
      </c>
      <c r="F355" s="28">
        <v>369103.44</v>
      </c>
      <c r="G355" s="28">
        <v>369103.44</v>
      </c>
      <c r="H355" s="28">
        <v>0</v>
      </c>
      <c r="I355" s="29">
        <v>0</v>
      </c>
      <c r="K355" s="42" t="s">
        <v>104</v>
      </c>
      <c r="L355" s="43" t="s">
        <v>613</v>
      </c>
      <c r="M355" s="44" t="s">
        <v>340</v>
      </c>
      <c r="N355" s="45">
        <v>0</v>
      </c>
      <c r="O355" s="45">
        <v>0</v>
      </c>
      <c r="P355" s="45">
        <v>369103.44</v>
      </c>
      <c r="Q355" s="45">
        <v>369103.44</v>
      </c>
      <c r="R355" s="45">
        <v>0</v>
      </c>
      <c r="S355" s="46">
        <v>0</v>
      </c>
      <c r="T355" s="47" t="str">
        <f>IF(K355=Balanza_de_Comprobación3[[#This Row],[Columna1]],"S","N")</f>
        <v>S</v>
      </c>
      <c r="U355" s="47" t="str">
        <f>IF(L355=Balanza_de_Comprobación3[[#This Row],[Columna2]],"S","N")</f>
        <v>S</v>
      </c>
      <c r="V355" s="47" t="str">
        <f>IF(M355=Balanza_de_Comprobación3[[#This Row],[Columna3]],"S","N")</f>
        <v>S</v>
      </c>
      <c r="W355" s="47" t="str">
        <f>IF(N355=Balanza_de_Comprobación3[[#This Row],[Columna4]],"S","N")</f>
        <v>S</v>
      </c>
      <c r="X355" s="47" t="str">
        <f>IF(O355=Balanza_de_Comprobación3[[#This Row],[Columna5]],"S","N")</f>
        <v>S</v>
      </c>
      <c r="Y355" s="47" t="str">
        <f>IF(P355=Balanza_de_Comprobación3[[#This Row],[Columna6]],"S","N")</f>
        <v>S</v>
      </c>
      <c r="Z355" s="47" t="str">
        <f>IF(Q355=Balanza_de_Comprobación3[[#This Row],[Columna7]],"S","N")</f>
        <v>S</v>
      </c>
      <c r="AA355" s="47" t="str">
        <f>IF(R355=Balanza_de_Comprobación3[[#This Row],[Columna8]],"S","N")</f>
        <v>S</v>
      </c>
      <c r="AB355" s="47" t="str">
        <f>IF(S355=Balanza_de_Comprobación3[[#This Row],[Columna9]],"S","N")</f>
        <v>S</v>
      </c>
    </row>
    <row r="356" spans="1:28" x14ac:dyDescent="0.25">
      <c r="A356" s="33" t="s">
        <v>104</v>
      </c>
      <c r="B356" s="53" t="s">
        <v>614</v>
      </c>
      <c r="C356" s="3" t="s">
        <v>302</v>
      </c>
      <c r="D356" s="28">
        <v>0</v>
      </c>
      <c r="E356" s="28">
        <v>0</v>
      </c>
      <c r="F356" s="28">
        <v>6386.46</v>
      </c>
      <c r="G356" s="28">
        <v>6386.46</v>
      </c>
      <c r="H356" s="28">
        <v>0</v>
      </c>
      <c r="I356" s="29">
        <v>0</v>
      </c>
      <c r="K356" s="42" t="s">
        <v>104</v>
      </c>
      <c r="L356" s="43" t="s">
        <v>614</v>
      </c>
      <c r="M356" s="44" t="s">
        <v>302</v>
      </c>
      <c r="N356" s="45">
        <v>0</v>
      </c>
      <c r="O356" s="45">
        <v>0</v>
      </c>
      <c r="P356" s="45">
        <v>6386.46</v>
      </c>
      <c r="Q356" s="45">
        <v>6386.46</v>
      </c>
      <c r="R356" s="45">
        <v>0</v>
      </c>
      <c r="S356" s="46">
        <v>0</v>
      </c>
      <c r="T356" s="47" t="str">
        <f>IF(K356=Balanza_de_Comprobación3[[#This Row],[Columna1]],"S","N")</f>
        <v>S</v>
      </c>
      <c r="U356" s="47" t="str">
        <f>IF(L356=Balanza_de_Comprobación3[[#This Row],[Columna2]],"S","N")</f>
        <v>S</v>
      </c>
      <c r="V356" s="47" t="str">
        <f>IF(M356=Balanza_de_Comprobación3[[#This Row],[Columna3]],"S","N")</f>
        <v>S</v>
      </c>
      <c r="W356" s="47" t="str">
        <f>IF(N356=Balanza_de_Comprobación3[[#This Row],[Columna4]],"S","N")</f>
        <v>S</v>
      </c>
      <c r="X356" s="47" t="str">
        <f>IF(O356=Balanza_de_Comprobación3[[#This Row],[Columna5]],"S","N")</f>
        <v>S</v>
      </c>
      <c r="Y356" s="47" t="str">
        <f>IF(P356=Balanza_de_Comprobación3[[#This Row],[Columna6]],"S","N")</f>
        <v>S</v>
      </c>
      <c r="Z356" s="47" t="str">
        <f>IF(Q356=Balanza_de_Comprobación3[[#This Row],[Columna7]],"S","N")</f>
        <v>S</v>
      </c>
      <c r="AA356" s="47" t="str">
        <f>IF(R356=Balanza_de_Comprobación3[[#This Row],[Columna8]],"S","N")</f>
        <v>S</v>
      </c>
      <c r="AB356" s="47" t="str">
        <f>IF(S356=Balanza_de_Comprobación3[[#This Row],[Columna9]],"S","N")</f>
        <v>S</v>
      </c>
    </row>
    <row r="357" spans="1:28" x14ac:dyDescent="0.25">
      <c r="A357" s="33" t="s">
        <v>104</v>
      </c>
      <c r="B357" s="53" t="s">
        <v>615</v>
      </c>
      <c r="C357" s="3" t="s">
        <v>596</v>
      </c>
      <c r="D357" s="28">
        <v>0</v>
      </c>
      <c r="E357" s="28">
        <v>4343750.2699999996</v>
      </c>
      <c r="F357" s="28">
        <v>1041591.05</v>
      </c>
      <c r="G357" s="28">
        <v>0</v>
      </c>
      <c r="H357" s="28">
        <v>0</v>
      </c>
      <c r="I357" s="29">
        <v>3302159.22</v>
      </c>
      <c r="K357" s="42" t="s">
        <v>104</v>
      </c>
      <c r="L357" s="43" t="s">
        <v>615</v>
      </c>
      <c r="M357" s="44" t="s">
        <v>596</v>
      </c>
      <c r="N357" s="45">
        <v>0</v>
      </c>
      <c r="O357" s="45">
        <v>4343750.2699999996</v>
      </c>
      <c r="P357" s="45">
        <v>1041591.05</v>
      </c>
      <c r="Q357" s="45">
        <v>0</v>
      </c>
      <c r="R357" s="45">
        <v>0</v>
      </c>
      <c r="S357" s="46">
        <v>3302159.22</v>
      </c>
      <c r="T357" s="47" t="str">
        <f>IF(K357=Balanza_de_Comprobación3[[#This Row],[Columna1]],"S","N")</f>
        <v>S</v>
      </c>
      <c r="U357" s="47" t="str">
        <f>IF(L357=Balanza_de_Comprobación3[[#This Row],[Columna2]],"S","N")</f>
        <v>S</v>
      </c>
      <c r="V357" s="47" t="str">
        <f>IF(M357=Balanza_de_Comprobación3[[#This Row],[Columna3]],"S","N")</f>
        <v>S</v>
      </c>
      <c r="W357" s="47" t="str">
        <f>IF(N357=Balanza_de_Comprobación3[[#This Row],[Columna4]],"S","N")</f>
        <v>S</v>
      </c>
      <c r="X357" s="47" t="str">
        <f>IF(O357=Balanza_de_Comprobación3[[#This Row],[Columna5]],"S","N")</f>
        <v>S</v>
      </c>
      <c r="Y357" s="47" t="str">
        <f>IF(P357=Balanza_de_Comprobación3[[#This Row],[Columna6]],"S","N")</f>
        <v>S</v>
      </c>
      <c r="Z357" s="47" t="str">
        <f>IF(Q357=Balanza_de_Comprobación3[[#This Row],[Columna7]],"S","N")</f>
        <v>S</v>
      </c>
      <c r="AA357" s="47" t="str">
        <f>IF(R357=Balanza_de_Comprobación3[[#This Row],[Columna8]],"S","N")</f>
        <v>S</v>
      </c>
      <c r="AB357" s="47" t="str">
        <f>IF(S357=Balanza_de_Comprobación3[[#This Row],[Columna9]],"S","N")</f>
        <v>S</v>
      </c>
    </row>
    <row r="358" spans="1:28" x14ac:dyDescent="0.25">
      <c r="A358" s="33" t="s">
        <v>104</v>
      </c>
      <c r="B358" s="53" t="s">
        <v>616</v>
      </c>
      <c r="C358" s="3" t="s">
        <v>347</v>
      </c>
      <c r="D358" s="28">
        <v>0</v>
      </c>
      <c r="E358" s="28">
        <v>4343750.2699999996</v>
      </c>
      <c r="F358" s="28">
        <v>1041591.05</v>
      </c>
      <c r="G358" s="28">
        <v>0</v>
      </c>
      <c r="H358" s="28">
        <v>0</v>
      </c>
      <c r="I358" s="29">
        <v>3302159.22</v>
      </c>
      <c r="K358" s="42" t="s">
        <v>104</v>
      </c>
      <c r="L358" s="43" t="s">
        <v>616</v>
      </c>
      <c r="M358" s="44" t="s">
        <v>347</v>
      </c>
      <c r="N358" s="45">
        <v>0</v>
      </c>
      <c r="O358" s="45">
        <v>4343750.2699999996</v>
      </c>
      <c r="P358" s="45">
        <v>1041591.05</v>
      </c>
      <c r="Q358" s="45">
        <v>0</v>
      </c>
      <c r="R358" s="45">
        <v>0</v>
      </c>
      <c r="S358" s="46">
        <v>3302159.22</v>
      </c>
      <c r="T358" s="47" t="str">
        <f>IF(K358=Balanza_de_Comprobación3[[#This Row],[Columna1]],"S","N")</f>
        <v>S</v>
      </c>
      <c r="U358" s="47" t="str">
        <f>IF(L358=Balanza_de_Comprobación3[[#This Row],[Columna2]],"S","N")</f>
        <v>S</v>
      </c>
      <c r="V358" s="47" t="str">
        <f>IF(M358=Balanza_de_Comprobación3[[#This Row],[Columna3]],"S","N")</f>
        <v>S</v>
      </c>
      <c r="W358" s="47" t="str">
        <f>IF(N358=Balanza_de_Comprobación3[[#This Row],[Columna4]],"S","N")</f>
        <v>S</v>
      </c>
      <c r="X358" s="47" t="str">
        <f>IF(O358=Balanza_de_Comprobación3[[#This Row],[Columna5]],"S","N")</f>
        <v>S</v>
      </c>
      <c r="Y358" s="47" t="str">
        <f>IF(P358=Balanza_de_Comprobación3[[#This Row],[Columna6]],"S","N")</f>
        <v>S</v>
      </c>
      <c r="Z358" s="47" t="str">
        <f>IF(Q358=Balanza_de_Comprobación3[[#This Row],[Columna7]],"S","N")</f>
        <v>S</v>
      </c>
      <c r="AA358" s="47" t="str">
        <f>IF(R358=Balanza_de_Comprobación3[[#This Row],[Columna8]],"S","N")</f>
        <v>S</v>
      </c>
      <c r="AB358" s="47" t="str">
        <f>IF(S358=Balanza_de_Comprobación3[[#This Row],[Columna9]],"S","N")</f>
        <v>S</v>
      </c>
    </row>
    <row r="359" spans="1:28" x14ac:dyDescent="0.25">
      <c r="A359" s="33" t="s">
        <v>104</v>
      </c>
      <c r="B359" s="53" t="s">
        <v>617</v>
      </c>
      <c r="C359" s="3" t="s">
        <v>618</v>
      </c>
      <c r="D359" s="28">
        <v>0</v>
      </c>
      <c r="E359" s="28">
        <v>0</v>
      </c>
      <c r="F359" s="28">
        <v>230766</v>
      </c>
      <c r="G359" s="28">
        <v>230766</v>
      </c>
      <c r="H359" s="28">
        <v>0</v>
      </c>
      <c r="I359" s="29">
        <v>0</v>
      </c>
      <c r="K359" s="42" t="s">
        <v>104</v>
      </c>
      <c r="L359" s="43" t="s">
        <v>617</v>
      </c>
      <c r="M359" s="44" t="s">
        <v>618</v>
      </c>
      <c r="N359" s="45">
        <v>0</v>
      </c>
      <c r="O359" s="45">
        <v>0</v>
      </c>
      <c r="P359" s="45">
        <v>230766</v>
      </c>
      <c r="Q359" s="45">
        <v>230766</v>
      </c>
      <c r="R359" s="45">
        <v>0</v>
      </c>
      <c r="S359" s="46">
        <v>0</v>
      </c>
      <c r="T359" s="47" t="str">
        <f>IF(K359=Balanza_de_Comprobación3[[#This Row],[Columna1]],"S","N")</f>
        <v>S</v>
      </c>
      <c r="U359" s="47" t="str">
        <f>IF(L359=Balanza_de_Comprobación3[[#This Row],[Columna2]],"S","N")</f>
        <v>S</v>
      </c>
      <c r="V359" s="47" t="str">
        <f>IF(M359=Balanza_de_Comprobación3[[#This Row],[Columna3]],"S","N")</f>
        <v>S</v>
      </c>
      <c r="W359" s="47" t="str">
        <f>IF(N359=Balanza_de_Comprobación3[[#This Row],[Columna4]],"S","N")</f>
        <v>S</v>
      </c>
      <c r="X359" s="47" t="str">
        <f>IF(O359=Balanza_de_Comprobación3[[#This Row],[Columna5]],"S","N")</f>
        <v>S</v>
      </c>
      <c r="Y359" s="47" t="str">
        <f>IF(P359=Balanza_de_Comprobación3[[#This Row],[Columna6]],"S","N")</f>
        <v>S</v>
      </c>
      <c r="Z359" s="47" t="str">
        <f>IF(Q359=Balanza_de_Comprobación3[[#This Row],[Columna7]],"S","N")</f>
        <v>S</v>
      </c>
      <c r="AA359" s="47" t="str">
        <f>IF(R359=Balanza_de_Comprobación3[[#This Row],[Columna8]],"S","N")</f>
        <v>S</v>
      </c>
      <c r="AB359" s="47" t="str">
        <f>IF(S359=Balanza_de_Comprobación3[[#This Row],[Columna9]],"S","N")</f>
        <v>S</v>
      </c>
    </row>
    <row r="360" spans="1:28" x14ac:dyDescent="0.25">
      <c r="A360" s="33" t="s">
        <v>104</v>
      </c>
      <c r="B360" s="53" t="s">
        <v>619</v>
      </c>
      <c r="C360" s="3" t="s">
        <v>373</v>
      </c>
      <c r="D360" s="28">
        <v>0</v>
      </c>
      <c r="E360" s="28">
        <v>0</v>
      </c>
      <c r="F360" s="28">
        <v>230766</v>
      </c>
      <c r="G360" s="28">
        <v>230766</v>
      </c>
      <c r="H360" s="28">
        <v>0</v>
      </c>
      <c r="I360" s="29">
        <v>0</v>
      </c>
      <c r="K360" s="42" t="s">
        <v>104</v>
      </c>
      <c r="L360" s="43" t="s">
        <v>619</v>
      </c>
      <c r="M360" s="44" t="s">
        <v>373</v>
      </c>
      <c r="N360" s="45">
        <v>0</v>
      </c>
      <c r="O360" s="45">
        <v>0</v>
      </c>
      <c r="P360" s="45">
        <v>230766</v>
      </c>
      <c r="Q360" s="45">
        <v>230766</v>
      </c>
      <c r="R360" s="45">
        <v>0</v>
      </c>
      <c r="S360" s="46">
        <v>0</v>
      </c>
      <c r="T360" s="47" t="str">
        <f>IF(K360=Balanza_de_Comprobación3[[#This Row],[Columna1]],"S","N")</f>
        <v>S</v>
      </c>
      <c r="U360" s="47" t="str">
        <f>IF(L360=Balanza_de_Comprobación3[[#This Row],[Columna2]],"S","N")</f>
        <v>S</v>
      </c>
      <c r="V360" s="47" t="str">
        <f>IF(M360=Balanza_de_Comprobación3[[#This Row],[Columna3]],"S","N")</f>
        <v>S</v>
      </c>
      <c r="W360" s="47" t="str">
        <f>IF(N360=Balanza_de_Comprobación3[[#This Row],[Columna4]],"S","N")</f>
        <v>S</v>
      </c>
      <c r="X360" s="47" t="str">
        <f>IF(O360=Balanza_de_Comprobación3[[#This Row],[Columna5]],"S","N")</f>
        <v>S</v>
      </c>
      <c r="Y360" s="47" t="str">
        <f>IF(P360=Balanza_de_Comprobación3[[#This Row],[Columna6]],"S","N")</f>
        <v>S</v>
      </c>
      <c r="Z360" s="47" t="str">
        <f>IF(Q360=Balanza_de_Comprobación3[[#This Row],[Columna7]],"S","N")</f>
        <v>S</v>
      </c>
      <c r="AA360" s="47" t="str">
        <f>IF(R360=Balanza_de_Comprobación3[[#This Row],[Columna8]],"S","N")</f>
        <v>S</v>
      </c>
      <c r="AB360" s="47" t="str">
        <f>IF(S360=Balanza_de_Comprobación3[[#This Row],[Columna9]],"S","N")</f>
        <v>S</v>
      </c>
    </row>
    <row r="361" spans="1:28" x14ac:dyDescent="0.25">
      <c r="A361" s="33" t="s">
        <v>104</v>
      </c>
      <c r="B361" s="53" t="s">
        <v>620</v>
      </c>
      <c r="C361" s="3" t="s">
        <v>621</v>
      </c>
      <c r="D361" s="28">
        <v>0</v>
      </c>
      <c r="E361" s="28">
        <v>0</v>
      </c>
      <c r="F361" s="28">
        <v>10775720.51</v>
      </c>
      <c r="G361" s="28">
        <v>10775720.51</v>
      </c>
      <c r="H361" s="28">
        <v>0</v>
      </c>
      <c r="I361" s="29">
        <v>0</v>
      </c>
      <c r="K361" s="42" t="s">
        <v>104</v>
      </c>
      <c r="L361" s="43" t="s">
        <v>620</v>
      </c>
      <c r="M361" s="44" t="s">
        <v>621</v>
      </c>
      <c r="N361" s="45">
        <v>0</v>
      </c>
      <c r="O361" s="45">
        <v>0</v>
      </c>
      <c r="P361" s="45">
        <v>10775720.51</v>
      </c>
      <c r="Q361" s="45">
        <v>10775720.51</v>
      </c>
      <c r="R361" s="45">
        <v>0</v>
      </c>
      <c r="S361" s="46">
        <v>0</v>
      </c>
      <c r="T361" s="47" t="str">
        <f>IF(K361=Balanza_de_Comprobación3[[#This Row],[Columna1]],"S","N")</f>
        <v>S</v>
      </c>
      <c r="U361" s="47" t="str">
        <f>IF(L361=Balanza_de_Comprobación3[[#This Row],[Columna2]],"S","N")</f>
        <v>S</v>
      </c>
      <c r="V361" s="47" t="str">
        <f>IF(M361=Balanza_de_Comprobación3[[#This Row],[Columna3]],"S","N")</f>
        <v>S</v>
      </c>
      <c r="W361" s="47" t="str">
        <f>IF(N361=Balanza_de_Comprobación3[[#This Row],[Columna4]],"S","N")</f>
        <v>S</v>
      </c>
      <c r="X361" s="47" t="str">
        <f>IF(O361=Balanza_de_Comprobación3[[#This Row],[Columna5]],"S","N")</f>
        <v>S</v>
      </c>
      <c r="Y361" s="47" t="str">
        <f>IF(P361=Balanza_de_Comprobación3[[#This Row],[Columna6]],"S","N")</f>
        <v>S</v>
      </c>
      <c r="Z361" s="47" t="str">
        <f>IF(Q361=Balanza_de_Comprobación3[[#This Row],[Columna7]],"S","N")</f>
        <v>S</v>
      </c>
      <c r="AA361" s="47" t="str">
        <f>IF(R361=Balanza_de_Comprobación3[[#This Row],[Columna8]],"S","N")</f>
        <v>S</v>
      </c>
      <c r="AB361" s="47" t="str">
        <f>IF(S361=Balanza_de_Comprobación3[[#This Row],[Columna9]],"S","N")</f>
        <v>S</v>
      </c>
    </row>
    <row r="362" spans="1:28" x14ac:dyDescent="0.25">
      <c r="A362" s="33" t="s">
        <v>104</v>
      </c>
      <c r="B362" s="53" t="s">
        <v>622</v>
      </c>
      <c r="C362" s="3" t="s">
        <v>355</v>
      </c>
      <c r="D362" s="28">
        <v>0</v>
      </c>
      <c r="E362" s="28">
        <v>0</v>
      </c>
      <c r="F362" s="28">
        <v>10775720.51</v>
      </c>
      <c r="G362" s="28">
        <v>10775720.51</v>
      </c>
      <c r="H362" s="28">
        <v>0</v>
      </c>
      <c r="I362" s="29">
        <v>0</v>
      </c>
      <c r="K362" s="42" t="s">
        <v>104</v>
      </c>
      <c r="L362" s="43" t="s">
        <v>622</v>
      </c>
      <c r="M362" s="44" t="s">
        <v>355</v>
      </c>
      <c r="N362" s="45">
        <v>0</v>
      </c>
      <c r="O362" s="45">
        <v>0</v>
      </c>
      <c r="P362" s="45">
        <v>10775720.51</v>
      </c>
      <c r="Q362" s="45">
        <v>10775720.51</v>
      </c>
      <c r="R362" s="45">
        <v>0</v>
      </c>
      <c r="S362" s="46">
        <v>0</v>
      </c>
      <c r="T362" s="47" t="str">
        <f>IF(K362=Balanza_de_Comprobación3[[#This Row],[Columna1]],"S","N")</f>
        <v>S</v>
      </c>
      <c r="U362" s="47" t="str">
        <f>IF(L362=Balanza_de_Comprobación3[[#This Row],[Columna2]],"S","N")</f>
        <v>S</v>
      </c>
      <c r="V362" s="47" t="str">
        <f>IF(M362=Balanza_de_Comprobación3[[#This Row],[Columna3]],"S","N")</f>
        <v>S</v>
      </c>
      <c r="W362" s="47" t="str">
        <f>IF(N362=Balanza_de_Comprobación3[[#This Row],[Columna4]],"S","N")</f>
        <v>S</v>
      </c>
      <c r="X362" s="47" t="str">
        <f>IF(O362=Balanza_de_Comprobación3[[#This Row],[Columna5]],"S","N")</f>
        <v>S</v>
      </c>
      <c r="Y362" s="47" t="str">
        <f>IF(P362=Balanza_de_Comprobación3[[#This Row],[Columna6]],"S","N")</f>
        <v>S</v>
      </c>
      <c r="Z362" s="47" t="str">
        <f>IF(Q362=Balanza_de_Comprobación3[[#This Row],[Columna7]],"S","N")</f>
        <v>S</v>
      </c>
      <c r="AA362" s="47" t="str">
        <f>IF(R362=Balanza_de_Comprobación3[[#This Row],[Columna8]],"S","N")</f>
        <v>S</v>
      </c>
      <c r="AB362" s="47" t="str">
        <f>IF(S362=Balanza_de_Comprobación3[[#This Row],[Columna9]],"S","N")</f>
        <v>S</v>
      </c>
    </row>
    <row r="363" spans="1:28" x14ac:dyDescent="0.25">
      <c r="A363" s="33" t="s">
        <v>104</v>
      </c>
      <c r="B363" s="53" t="s">
        <v>623</v>
      </c>
      <c r="C363" s="3" t="s">
        <v>599</v>
      </c>
      <c r="D363" s="28">
        <v>0</v>
      </c>
      <c r="E363" s="28">
        <v>189517202.03</v>
      </c>
      <c r="F363" s="28">
        <v>126953625.81</v>
      </c>
      <c r="G363" s="28">
        <v>97193430.290000007</v>
      </c>
      <c r="H363" s="28">
        <v>0</v>
      </c>
      <c r="I363" s="29">
        <v>159757006.50999999</v>
      </c>
      <c r="K363" s="42" t="s">
        <v>104</v>
      </c>
      <c r="L363" s="43" t="s">
        <v>623</v>
      </c>
      <c r="M363" s="44" t="s">
        <v>599</v>
      </c>
      <c r="N363" s="45">
        <v>0</v>
      </c>
      <c r="O363" s="45">
        <v>189517202.03</v>
      </c>
      <c r="P363" s="45">
        <v>126953625.81</v>
      </c>
      <c r="Q363" s="45">
        <v>97193430.290000007</v>
      </c>
      <c r="R363" s="45">
        <v>0</v>
      </c>
      <c r="S363" s="46">
        <v>159757006.50999999</v>
      </c>
      <c r="T363" s="47" t="str">
        <f>IF(K363=Balanza_de_Comprobación3[[#This Row],[Columna1]],"S","N")</f>
        <v>S</v>
      </c>
      <c r="U363" s="47" t="str">
        <f>IF(L363=Balanza_de_Comprobación3[[#This Row],[Columna2]],"S","N")</f>
        <v>S</v>
      </c>
      <c r="V363" s="47" t="str">
        <f>IF(M363=Balanza_de_Comprobación3[[#This Row],[Columna3]],"S","N")</f>
        <v>S</v>
      </c>
      <c r="W363" s="47" t="str">
        <f>IF(N363=Balanza_de_Comprobación3[[#This Row],[Columna4]],"S","N")</f>
        <v>S</v>
      </c>
      <c r="X363" s="47" t="str">
        <f>IF(O363=Balanza_de_Comprobación3[[#This Row],[Columna5]],"S","N")</f>
        <v>S</v>
      </c>
      <c r="Y363" s="47" t="str">
        <f>IF(P363=Balanza_de_Comprobación3[[#This Row],[Columna6]],"S","N")</f>
        <v>S</v>
      </c>
      <c r="Z363" s="47" t="str">
        <f>IF(Q363=Balanza_de_Comprobación3[[#This Row],[Columna7]],"S","N")</f>
        <v>S</v>
      </c>
      <c r="AA363" s="47" t="str">
        <f>IF(R363=Balanza_de_Comprobación3[[#This Row],[Columna8]],"S","N")</f>
        <v>S</v>
      </c>
      <c r="AB363" s="47" t="str">
        <f>IF(S363=Balanza_de_Comprobación3[[#This Row],[Columna9]],"S","N")</f>
        <v>S</v>
      </c>
    </row>
    <row r="364" spans="1:28" x14ac:dyDescent="0.25">
      <c r="A364" s="33" t="s">
        <v>104</v>
      </c>
      <c r="B364" s="53" t="s">
        <v>624</v>
      </c>
      <c r="C364" s="3" t="s">
        <v>361</v>
      </c>
      <c r="D364" s="28">
        <v>0</v>
      </c>
      <c r="E364" s="28">
        <v>189517202.03</v>
      </c>
      <c r="F364" s="28">
        <v>126953625.81</v>
      </c>
      <c r="G364" s="28">
        <v>97193430.290000007</v>
      </c>
      <c r="H364" s="28">
        <v>0</v>
      </c>
      <c r="I364" s="29">
        <v>159757006.50999999</v>
      </c>
      <c r="K364" s="42" t="s">
        <v>104</v>
      </c>
      <c r="L364" s="43" t="s">
        <v>624</v>
      </c>
      <c r="M364" s="44" t="s">
        <v>361</v>
      </c>
      <c r="N364" s="45">
        <v>0</v>
      </c>
      <c r="O364" s="45">
        <v>189517202.03</v>
      </c>
      <c r="P364" s="45">
        <v>126953625.81</v>
      </c>
      <c r="Q364" s="45">
        <v>97193430.290000007</v>
      </c>
      <c r="R364" s="45">
        <v>0</v>
      </c>
      <c r="S364" s="46">
        <v>159757006.50999999</v>
      </c>
      <c r="T364" s="47" t="str">
        <f>IF(K364=Balanza_de_Comprobación3[[#This Row],[Columna1]],"S","N")</f>
        <v>S</v>
      </c>
      <c r="U364" s="47" t="str">
        <f>IF(L364=Balanza_de_Comprobación3[[#This Row],[Columna2]],"S","N")</f>
        <v>S</v>
      </c>
      <c r="V364" s="47" t="str">
        <f>IF(M364=Balanza_de_Comprobación3[[#This Row],[Columna3]],"S","N")</f>
        <v>S</v>
      </c>
      <c r="W364" s="47" t="str">
        <f>IF(N364=Balanza_de_Comprobación3[[#This Row],[Columna4]],"S","N")</f>
        <v>S</v>
      </c>
      <c r="X364" s="47" t="str">
        <f>IF(O364=Balanza_de_Comprobación3[[#This Row],[Columna5]],"S","N")</f>
        <v>S</v>
      </c>
      <c r="Y364" s="47" t="str">
        <f>IF(P364=Balanza_de_Comprobación3[[#This Row],[Columna6]],"S","N")</f>
        <v>S</v>
      </c>
      <c r="Z364" s="47" t="str">
        <f>IF(Q364=Balanza_de_Comprobación3[[#This Row],[Columna7]],"S","N")</f>
        <v>S</v>
      </c>
      <c r="AA364" s="47" t="str">
        <f>IF(R364=Balanza_de_Comprobación3[[#This Row],[Columna8]],"S","N")</f>
        <v>S</v>
      </c>
      <c r="AB364" s="47" t="str">
        <f>IF(S364=Balanza_de_Comprobación3[[#This Row],[Columna9]],"S","N")</f>
        <v>S</v>
      </c>
    </row>
    <row r="365" spans="1:28" x14ac:dyDescent="0.25">
      <c r="A365" s="33" t="s">
        <v>104</v>
      </c>
      <c r="B365" s="53" t="s">
        <v>625</v>
      </c>
      <c r="C365" s="3" t="s">
        <v>602</v>
      </c>
      <c r="D365" s="28">
        <v>0</v>
      </c>
      <c r="E365" s="28">
        <v>1532780742.0599999</v>
      </c>
      <c r="F365" s="28">
        <v>330557300.94999999</v>
      </c>
      <c r="G365" s="28">
        <v>0</v>
      </c>
      <c r="H365" s="28">
        <v>0</v>
      </c>
      <c r="I365" s="29">
        <v>1202223441.1099999</v>
      </c>
      <c r="K365" s="42" t="s">
        <v>104</v>
      </c>
      <c r="L365" s="43" t="s">
        <v>625</v>
      </c>
      <c r="M365" s="44" t="s">
        <v>602</v>
      </c>
      <c r="N365" s="45">
        <v>0</v>
      </c>
      <c r="O365" s="45">
        <v>1532780742.0599999</v>
      </c>
      <c r="P365" s="45">
        <v>330557300.94999999</v>
      </c>
      <c r="Q365" s="45">
        <v>0</v>
      </c>
      <c r="R365" s="45">
        <v>0</v>
      </c>
      <c r="S365" s="46">
        <v>1202223441.1099999</v>
      </c>
      <c r="T365" s="47" t="str">
        <f>IF(K365=Balanza_de_Comprobación3[[#This Row],[Columna1]],"S","N")</f>
        <v>S</v>
      </c>
      <c r="U365" s="47" t="str">
        <f>IF(L365=Balanza_de_Comprobación3[[#This Row],[Columna2]],"S","N")</f>
        <v>S</v>
      </c>
      <c r="V365" s="47" t="str">
        <f>IF(M365=Balanza_de_Comprobación3[[#This Row],[Columna3]],"S","N")</f>
        <v>S</v>
      </c>
      <c r="W365" s="47" t="str">
        <f>IF(N365=Balanza_de_Comprobación3[[#This Row],[Columna4]],"S","N")</f>
        <v>S</v>
      </c>
      <c r="X365" s="47" t="str">
        <f>IF(O365=Balanza_de_Comprobación3[[#This Row],[Columna5]],"S","N")</f>
        <v>S</v>
      </c>
      <c r="Y365" s="47" t="str">
        <f>IF(P365=Balanza_de_Comprobación3[[#This Row],[Columna6]],"S","N")</f>
        <v>S</v>
      </c>
      <c r="Z365" s="47" t="str">
        <f>IF(Q365=Balanza_de_Comprobación3[[#This Row],[Columna7]],"S","N")</f>
        <v>S</v>
      </c>
      <c r="AA365" s="47" t="str">
        <f>IF(R365=Balanza_de_Comprobación3[[#This Row],[Columna8]],"S","N")</f>
        <v>S</v>
      </c>
      <c r="AB365" s="47" t="str">
        <f>IF(S365=Balanza_de_Comprobación3[[#This Row],[Columna9]],"S","N")</f>
        <v>S</v>
      </c>
    </row>
    <row r="366" spans="1:28" x14ac:dyDescent="0.25">
      <c r="A366" s="33" t="s">
        <v>104</v>
      </c>
      <c r="B366" s="53" t="s">
        <v>626</v>
      </c>
      <c r="C366" s="3" t="s">
        <v>365</v>
      </c>
      <c r="D366" s="28">
        <v>0</v>
      </c>
      <c r="E366" s="28">
        <v>1532780742.0599999</v>
      </c>
      <c r="F366" s="28">
        <v>330557300.94999999</v>
      </c>
      <c r="G366" s="28">
        <v>0</v>
      </c>
      <c r="H366" s="28">
        <v>0</v>
      </c>
      <c r="I366" s="29">
        <v>1202223441.1099999</v>
      </c>
      <c r="K366" s="42" t="s">
        <v>104</v>
      </c>
      <c r="L366" s="43" t="s">
        <v>626</v>
      </c>
      <c r="M366" s="44" t="s">
        <v>365</v>
      </c>
      <c r="N366" s="45">
        <v>0</v>
      </c>
      <c r="O366" s="45">
        <v>1532780742.0599999</v>
      </c>
      <c r="P366" s="45">
        <v>330557300.94999999</v>
      </c>
      <c r="Q366" s="45">
        <v>0</v>
      </c>
      <c r="R366" s="45">
        <v>0</v>
      </c>
      <c r="S366" s="46">
        <v>1202223441.1099999</v>
      </c>
      <c r="T366" s="47" t="str">
        <f>IF(K366=Balanza_de_Comprobación3[[#This Row],[Columna1]],"S","N")</f>
        <v>S</v>
      </c>
      <c r="U366" s="47" t="str">
        <f>IF(L366=Balanza_de_Comprobación3[[#This Row],[Columna2]],"S","N")</f>
        <v>S</v>
      </c>
      <c r="V366" s="47" t="str">
        <f>IF(M366=Balanza_de_Comprobación3[[#This Row],[Columna3]],"S","N")</f>
        <v>S</v>
      </c>
      <c r="W366" s="47" t="str">
        <f>IF(N366=Balanza_de_Comprobación3[[#This Row],[Columna4]],"S","N")</f>
        <v>S</v>
      </c>
      <c r="X366" s="47" t="str">
        <f>IF(O366=Balanza_de_Comprobación3[[#This Row],[Columna5]],"S","N")</f>
        <v>S</v>
      </c>
      <c r="Y366" s="47" t="str">
        <f>IF(P366=Balanza_de_Comprobación3[[#This Row],[Columna6]],"S","N")</f>
        <v>S</v>
      </c>
      <c r="Z366" s="47" t="str">
        <f>IF(Q366=Balanza_de_Comprobación3[[#This Row],[Columna7]],"S","N")</f>
        <v>S</v>
      </c>
      <c r="AA366" s="47" t="str">
        <f>IF(R366=Balanza_de_Comprobación3[[#This Row],[Columna8]],"S","N")</f>
        <v>S</v>
      </c>
      <c r="AB366" s="47" t="str">
        <f>IF(S366=Balanza_de_Comprobación3[[#This Row],[Columna9]],"S","N")</f>
        <v>S</v>
      </c>
    </row>
    <row r="367" spans="1:28" x14ac:dyDescent="0.25">
      <c r="A367" s="33" t="s">
        <v>104</v>
      </c>
      <c r="B367" s="53" t="s">
        <v>627</v>
      </c>
      <c r="C367" s="3" t="s">
        <v>367</v>
      </c>
      <c r="D367" s="28">
        <v>0</v>
      </c>
      <c r="E367" s="28">
        <v>1532780742.0599999</v>
      </c>
      <c r="F367" s="28">
        <v>330960828.94999999</v>
      </c>
      <c r="G367" s="28">
        <v>0</v>
      </c>
      <c r="H367" s="28">
        <v>0</v>
      </c>
      <c r="I367" s="29">
        <v>1201819913.1099999</v>
      </c>
      <c r="K367" s="42" t="s">
        <v>104</v>
      </c>
      <c r="L367" s="43" t="s">
        <v>627</v>
      </c>
      <c r="M367" s="44" t="s">
        <v>367</v>
      </c>
      <c r="N367" s="45">
        <v>0</v>
      </c>
      <c r="O367" s="45">
        <v>1532780742.0599999</v>
      </c>
      <c r="P367" s="45">
        <v>330960828.94999999</v>
      </c>
      <c r="Q367" s="45">
        <v>0</v>
      </c>
      <c r="R367" s="45">
        <v>0</v>
      </c>
      <c r="S367" s="46">
        <v>1201819913.1099999</v>
      </c>
      <c r="T367" s="47" t="str">
        <f>IF(K367=Balanza_de_Comprobación3[[#This Row],[Columna1]],"S","N")</f>
        <v>S</v>
      </c>
      <c r="U367" s="47" t="str">
        <f>IF(L367=Balanza_de_Comprobación3[[#This Row],[Columna2]],"S","N")</f>
        <v>S</v>
      </c>
      <c r="V367" s="47" t="str">
        <f>IF(M367=Balanza_de_Comprobación3[[#This Row],[Columna3]],"S","N")</f>
        <v>S</v>
      </c>
      <c r="W367" s="47" t="str">
        <f>IF(N367=Balanza_de_Comprobación3[[#This Row],[Columna4]],"S","N")</f>
        <v>S</v>
      </c>
      <c r="X367" s="47" t="str">
        <f>IF(O367=Balanza_de_Comprobación3[[#This Row],[Columna5]],"S","N")</f>
        <v>S</v>
      </c>
      <c r="Y367" s="47" t="str">
        <f>IF(P367=Balanza_de_Comprobación3[[#This Row],[Columna6]],"S","N")</f>
        <v>S</v>
      </c>
      <c r="Z367" s="47" t="str">
        <f>IF(Q367=Balanza_de_Comprobación3[[#This Row],[Columna7]],"S","N")</f>
        <v>S</v>
      </c>
      <c r="AA367" s="47" t="str">
        <f>IF(R367=Balanza_de_Comprobación3[[#This Row],[Columna8]],"S","N")</f>
        <v>S</v>
      </c>
      <c r="AB367" s="47" t="str">
        <f>IF(S367=Balanza_de_Comprobación3[[#This Row],[Columna9]],"S","N")</f>
        <v>S</v>
      </c>
    </row>
    <row r="368" spans="1:28" x14ac:dyDescent="0.25">
      <c r="A368" s="33" t="s">
        <v>104</v>
      </c>
      <c r="B368" s="53" t="s">
        <v>628</v>
      </c>
      <c r="C368" s="3" t="s">
        <v>369</v>
      </c>
      <c r="D368" s="28">
        <v>0</v>
      </c>
      <c r="E368" s="28">
        <v>0</v>
      </c>
      <c r="F368" s="28">
        <v>-403528</v>
      </c>
      <c r="G368" s="28">
        <v>0</v>
      </c>
      <c r="H368" s="28">
        <v>0</v>
      </c>
      <c r="I368" s="29">
        <v>403528</v>
      </c>
      <c r="K368" s="42" t="s">
        <v>104</v>
      </c>
      <c r="L368" s="43" t="s">
        <v>628</v>
      </c>
      <c r="M368" s="44" t="s">
        <v>369</v>
      </c>
      <c r="N368" s="45">
        <v>0</v>
      </c>
      <c r="O368" s="45">
        <v>0</v>
      </c>
      <c r="P368" s="45">
        <v>-403528</v>
      </c>
      <c r="Q368" s="45">
        <v>0</v>
      </c>
      <c r="R368" s="45">
        <v>0</v>
      </c>
      <c r="S368" s="46">
        <v>403528</v>
      </c>
      <c r="T368" s="47" t="str">
        <f>IF(K368=Balanza_de_Comprobación3[[#This Row],[Columna1]],"S","N")</f>
        <v>S</v>
      </c>
      <c r="U368" s="47" t="str">
        <f>IF(L368=Balanza_de_Comprobación3[[#This Row],[Columna2]],"S","N")</f>
        <v>S</v>
      </c>
      <c r="V368" s="47" t="str">
        <f>IF(M368=Balanza_de_Comprobación3[[#This Row],[Columna3]],"S","N")</f>
        <v>S</v>
      </c>
      <c r="W368" s="47" t="str">
        <f>IF(N368=Balanza_de_Comprobación3[[#This Row],[Columna4]],"S","N")</f>
        <v>S</v>
      </c>
      <c r="X368" s="47" t="str">
        <f>IF(O368=Balanza_de_Comprobación3[[#This Row],[Columna5]],"S","N")</f>
        <v>S</v>
      </c>
      <c r="Y368" s="47" t="str">
        <f>IF(P368=Balanza_de_Comprobación3[[#This Row],[Columna6]],"S","N")</f>
        <v>S</v>
      </c>
      <c r="Z368" s="47" t="str">
        <f>IF(Q368=Balanza_de_Comprobación3[[#This Row],[Columna7]],"S","N")</f>
        <v>S</v>
      </c>
      <c r="AA368" s="47" t="str">
        <f>IF(R368=Balanza_de_Comprobación3[[#This Row],[Columna8]],"S","N")</f>
        <v>S</v>
      </c>
      <c r="AB368" s="47" t="str">
        <f>IF(S368=Balanza_de_Comprobación3[[#This Row],[Columna9]],"S","N")</f>
        <v>S</v>
      </c>
    </row>
    <row r="369" spans="1:28" x14ac:dyDescent="0.25">
      <c r="A369" s="33" t="s">
        <v>5</v>
      </c>
      <c r="B369" s="53" t="s">
        <v>629</v>
      </c>
      <c r="C369" s="3" t="s">
        <v>630</v>
      </c>
      <c r="D369" s="28">
        <v>1322384669.9100001</v>
      </c>
      <c r="E369" s="28">
        <v>0</v>
      </c>
      <c r="F369" s="28">
        <v>108880037.62</v>
      </c>
      <c r="G369" s="28">
        <v>61191917.659999996</v>
      </c>
      <c r="H369" s="28">
        <v>1370072789.8699999</v>
      </c>
      <c r="I369" s="29">
        <v>0</v>
      </c>
      <c r="K369" s="42" t="s">
        <v>5</v>
      </c>
      <c r="L369" s="43" t="s">
        <v>629</v>
      </c>
      <c r="M369" s="44" t="s">
        <v>630</v>
      </c>
      <c r="N369" s="45">
        <v>1322384669.9100001</v>
      </c>
      <c r="O369" s="45">
        <v>0</v>
      </c>
      <c r="P369" s="45">
        <v>108880037.62</v>
      </c>
      <c r="Q369" s="45">
        <v>61191917.659999996</v>
      </c>
      <c r="R369" s="45">
        <v>1370072789.8699999</v>
      </c>
      <c r="S369" s="46">
        <v>0</v>
      </c>
      <c r="T369" s="47" t="str">
        <f>IF(K369=Balanza_de_Comprobación3[[#This Row],[Columna1]],"S","N")</f>
        <v>S</v>
      </c>
      <c r="U369" s="47" t="str">
        <f>IF(L369=Balanza_de_Comprobación3[[#This Row],[Columna2]],"S","N")</f>
        <v>S</v>
      </c>
      <c r="V369" s="47" t="str">
        <f>IF(M369=Balanza_de_Comprobación3[[#This Row],[Columna3]],"S","N")</f>
        <v>S</v>
      </c>
      <c r="W369" s="47" t="str">
        <f>IF(N369=Balanza_de_Comprobación3[[#This Row],[Columna4]],"S","N")</f>
        <v>S</v>
      </c>
      <c r="X369" s="47" t="str">
        <f>IF(O369=Balanza_de_Comprobación3[[#This Row],[Columna5]],"S","N")</f>
        <v>S</v>
      </c>
      <c r="Y369" s="47" t="str">
        <f>IF(P369=Balanza_de_Comprobación3[[#This Row],[Columna6]],"S","N")</f>
        <v>S</v>
      </c>
      <c r="Z369" s="47" t="str">
        <f>IF(Q369=Balanza_de_Comprobación3[[#This Row],[Columna7]],"S","N")</f>
        <v>S</v>
      </c>
      <c r="AA369" s="47" t="str">
        <f>IF(R369=Balanza_de_Comprobación3[[#This Row],[Columna8]],"S","N")</f>
        <v>S</v>
      </c>
      <c r="AB369" s="47" t="str">
        <f>IF(S369=Balanza_de_Comprobación3[[#This Row],[Columna9]],"S","N")</f>
        <v>S</v>
      </c>
    </row>
    <row r="370" spans="1:28" x14ac:dyDescent="0.25">
      <c r="A370" s="33" t="s">
        <v>5</v>
      </c>
      <c r="B370" s="53" t="s">
        <v>631</v>
      </c>
      <c r="C370" s="3" t="s">
        <v>99</v>
      </c>
      <c r="D370" s="28">
        <v>8686741.1799999997</v>
      </c>
      <c r="E370" s="28">
        <v>0</v>
      </c>
      <c r="F370" s="28">
        <v>680120.82</v>
      </c>
      <c r="G370" s="28">
        <v>0</v>
      </c>
      <c r="H370" s="28">
        <v>9366862</v>
      </c>
      <c r="I370" s="29">
        <v>0</v>
      </c>
      <c r="K370" s="42" t="s">
        <v>5</v>
      </c>
      <c r="L370" s="43" t="s">
        <v>631</v>
      </c>
      <c r="M370" s="44" t="s">
        <v>99</v>
      </c>
      <c r="N370" s="45">
        <v>8686741.1799999997</v>
      </c>
      <c r="O370" s="45">
        <v>0</v>
      </c>
      <c r="P370" s="45">
        <v>680120.82</v>
      </c>
      <c r="Q370" s="45">
        <v>0</v>
      </c>
      <c r="R370" s="45">
        <v>9366862</v>
      </c>
      <c r="S370" s="46">
        <v>0</v>
      </c>
      <c r="T370" s="47" t="str">
        <f>IF(K370=Balanza_de_Comprobación3[[#This Row],[Columna1]],"S","N")</f>
        <v>S</v>
      </c>
      <c r="U370" s="47" t="str">
        <f>IF(L370=Balanza_de_Comprobación3[[#This Row],[Columna2]],"S","N")</f>
        <v>S</v>
      </c>
      <c r="V370" s="47" t="str">
        <f>IF(M370=Balanza_de_Comprobación3[[#This Row],[Columna3]],"S","N")</f>
        <v>S</v>
      </c>
      <c r="W370" s="47" t="str">
        <f>IF(N370=Balanza_de_Comprobación3[[#This Row],[Columna4]],"S","N")</f>
        <v>S</v>
      </c>
      <c r="X370" s="47" t="str">
        <f>IF(O370=Balanza_de_Comprobación3[[#This Row],[Columna5]],"S","N")</f>
        <v>S</v>
      </c>
      <c r="Y370" s="47" t="str">
        <f>IF(P370=Balanza_de_Comprobación3[[#This Row],[Columna6]],"S","N")</f>
        <v>S</v>
      </c>
      <c r="Z370" s="47" t="str">
        <f>IF(Q370=Balanza_de_Comprobación3[[#This Row],[Columna7]],"S","N")</f>
        <v>S</v>
      </c>
      <c r="AA370" s="47" t="str">
        <f>IF(R370=Balanza_de_Comprobación3[[#This Row],[Columna8]],"S","N")</f>
        <v>S</v>
      </c>
      <c r="AB370" s="47" t="str">
        <f>IF(S370=Balanza_de_Comprobación3[[#This Row],[Columna9]],"S","N")</f>
        <v>S</v>
      </c>
    </row>
    <row r="371" spans="1:28" x14ac:dyDescent="0.25">
      <c r="A371" s="33" t="s">
        <v>5</v>
      </c>
      <c r="B371" s="53" t="s">
        <v>632</v>
      </c>
      <c r="C371" s="3" t="s">
        <v>333</v>
      </c>
      <c r="D371" s="28">
        <v>8686741.1799999997</v>
      </c>
      <c r="E371" s="28">
        <v>0</v>
      </c>
      <c r="F371" s="28">
        <v>680120.82</v>
      </c>
      <c r="G371" s="28">
        <v>0</v>
      </c>
      <c r="H371" s="28">
        <v>9366862</v>
      </c>
      <c r="I371" s="29">
        <v>0</v>
      </c>
      <c r="K371" s="42" t="s">
        <v>5</v>
      </c>
      <c r="L371" s="43" t="s">
        <v>632</v>
      </c>
      <c r="M371" s="44" t="s">
        <v>333</v>
      </c>
      <c r="N371" s="45">
        <v>8686741.1799999997</v>
      </c>
      <c r="O371" s="45">
        <v>0</v>
      </c>
      <c r="P371" s="45">
        <v>680120.82</v>
      </c>
      <c r="Q371" s="45">
        <v>0</v>
      </c>
      <c r="R371" s="45">
        <v>9366862</v>
      </c>
      <c r="S371" s="46">
        <v>0</v>
      </c>
      <c r="T371" s="47" t="str">
        <f>IF(K371=Balanza_de_Comprobación3[[#This Row],[Columna1]],"S","N")</f>
        <v>S</v>
      </c>
      <c r="U371" s="47" t="str">
        <f>IF(L371=Balanza_de_Comprobación3[[#This Row],[Columna2]],"S","N")</f>
        <v>S</v>
      </c>
      <c r="V371" s="47" t="str">
        <f>IF(M371=Balanza_de_Comprobación3[[#This Row],[Columna3]],"S","N")</f>
        <v>S</v>
      </c>
      <c r="W371" s="47" t="str">
        <f>IF(N371=Balanza_de_Comprobación3[[#This Row],[Columna4]],"S","N")</f>
        <v>S</v>
      </c>
      <c r="X371" s="47" t="str">
        <f>IF(O371=Balanza_de_Comprobación3[[#This Row],[Columna5]],"S","N")</f>
        <v>S</v>
      </c>
      <c r="Y371" s="47" t="str">
        <f>IF(P371=Balanza_de_Comprobación3[[#This Row],[Columna6]],"S","N")</f>
        <v>S</v>
      </c>
      <c r="Z371" s="47" t="str">
        <f>IF(Q371=Balanza_de_Comprobación3[[#This Row],[Columna7]],"S","N")</f>
        <v>S</v>
      </c>
      <c r="AA371" s="47" t="str">
        <f>IF(R371=Balanza_de_Comprobación3[[#This Row],[Columna8]],"S","N")</f>
        <v>S</v>
      </c>
      <c r="AB371" s="47" t="str">
        <f>IF(S371=Balanza_de_Comprobación3[[#This Row],[Columna9]],"S","N")</f>
        <v>S</v>
      </c>
    </row>
    <row r="372" spans="1:28" x14ac:dyDescent="0.25">
      <c r="A372" s="33" t="s">
        <v>5</v>
      </c>
      <c r="B372" s="53" t="s">
        <v>633</v>
      </c>
      <c r="C372" s="3" t="s">
        <v>335</v>
      </c>
      <c r="D372" s="28">
        <v>475999.75</v>
      </c>
      <c r="E372" s="28">
        <v>0</v>
      </c>
      <c r="F372" s="28">
        <v>64093.68</v>
      </c>
      <c r="G372" s="28">
        <v>0</v>
      </c>
      <c r="H372" s="28">
        <v>540093.43000000005</v>
      </c>
      <c r="I372" s="29">
        <v>0</v>
      </c>
      <c r="K372" s="42" t="s">
        <v>5</v>
      </c>
      <c r="L372" s="43" t="s">
        <v>633</v>
      </c>
      <c r="M372" s="44" t="s">
        <v>335</v>
      </c>
      <c r="N372" s="45">
        <v>475999.75</v>
      </c>
      <c r="O372" s="45">
        <v>0</v>
      </c>
      <c r="P372" s="45">
        <v>64093.68</v>
      </c>
      <c r="Q372" s="45">
        <v>0</v>
      </c>
      <c r="R372" s="45">
        <v>540093.43000000005</v>
      </c>
      <c r="S372" s="46">
        <v>0</v>
      </c>
      <c r="T372" s="47" t="str">
        <f>IF(K372=Balanza_de_Comprobación3[[#This Row],[Columna1]],"S","N")</f>
        <v>S</v>
      </c>
      <c r="U372" s="47" t="str">
        <f>IF(L372=Balanza_de_Comprobación3[[#This Row],[Columna2]],"S","N")</f>
        <v>S</v>
      </c>
      <c r="V372" s="47" t="str">
        <f>IF(M372=Balanza_de_Comprobación3[[#This Row],[Columna3]],"S","N")</f>
        <v>S</v>
      </c>
      <c r="W372" s="47" t="str">
        <f>IF(N372=Balanza_de_Comprobación3[[#This Row],[Columna4]],"S","N")</f>
        <v>S</v>
      </c>
      <c r="X372" s="47" t="str">
        <f>IF(O372=Balanza_de_Comprobación3[[#This Row],[Columna5]],"S","N")</f>
        <v>S</v>
      </c>
      <c r="Y372" s="47" t="str">
        <f>IF(P372=Balanza_de_Comprobación3[[#This Row],[Columna6]],"S","N")</f>
        <v>S</v>
      </c>
      <c r="Z372" s="47" t="str">
        <f>IF(Q372=Balanza_de_Comprobación3[[#This Row],[Columna7]],"S","N")</f>
        <v>S</v>
      </c>
      <c r="AA372" s="47" t="str">
        <f>IF(R372=Balanza_de_Comprobación3[[#This Row],[Columna8]],"S","N")</f>
        <v>S</v>
      </c>
      <c r="AB372" s="47" t="str">
        <f>IF(S372=Balanza_de_Comprobación3[[#This Row],[Columna9]],"S","N")</f>
        <v>S</v>
      </c>
    </row>
    <row r="373" spans="1:28" x14ac:dyDescent="0.25">
      <c r="A373" s="33" t="s">
        <v>5</v>
      </c>
      <c r="B373" s="53" t="s">
        <v>634</v>
      </c>
      <c r="C373" s="3" t="s">
        <v>71</v>
      </c>
      <c r="D373" s="28">
        <v>2926739.35</v>
      </c>
      <c r="E373" s="28">
        <v>0</v>
      </c>
      <c r="F373" s="28">
        <v>210034.93</v>
      </c>
      <c r="G373" s="28">
        <v>0</v>
      </c>
      <c r="H373" s="28">
        <v>3136774.28</v>
      </c>
      <c r="I373" s="29">
        <v>0</v>
      </c>
      <c r="K373" s="42" t="s">
        <v>5</v>
      </c>
      <c r="L373" s="43" t="s">
        <v>634</v>
      </c>
      <c r="M373" s="44" t="s">
        <v>71</v>
      </c>
      <c r="N373" s="45">
        <v>2926739.35</v>
      </c>
      <c r="O373" s="45">
        <v>0</v>
      </c>
      <c r="P373" s="45">
        <v>210034.93</v>
      </c>
      <c r="Q373" s="45">
        <v>0</v>
      </c>
      <c r="R373" s="45">
        <v>3136774.28</v>
      </c>
      <c r="S373" s="46">
        <v>0</v>
      </c>
      <c r="T373" s="47" t="str">
        <f>IF(K373=Balanza_de_Comprobación3[[#This Row],[Columna1]],"S","N")</f>
        <v>S</v>
      </c>
      <c r="U373" s="47" t="str">
        <f>IF(L373=Balanza_de_Comprobación3[[#This Row],[Columna2]],"S","N")</f>
        <v>S</v>
      </c>
      <c r="V373" s="47" t="str">
        <f>IF(M373=Balanza_de_Comprobación3[[#This Row],[Columna3]],"S","N")</f>
        <v>S</v>
      </c>
      <c r="W373" s="47" t="str">
        <f>IF(N373=Balanza_de_Comprobación3[[#This Row],[Columna4]],"S","N")</f>
        <v>S</v>
      </c>
      <c r="X373" s="47" t="str">
        <f>IF(O373=Balanza_de_Comprobación3[[#This Row],[Columna5]],"S","N")</f>
        <v>S</v>
      </c>
      <c r="Y373" s="47" t="str">
        <f>IF(P373=Balanza_de_Comprobación3[[#This Row],[Columna6]],"S","N")</f>
        <v>S</v>
      </c>
      <c r="Z373" s="47" t="str">
        <f>IF(Q373=Balanza_de_Comprobación3[[#This Row],[Columna7]],"S","N")</f>
        <v>S</v>
      </c>
      <c r="AA373" s="47" t="str">
        <f>IF(R373=Balanza_de_Comprobación3[[#This Row],[Columna8]],"S","N")</f>
        <v>S</v>
      </c>
      <c r="AB373" s="47" t="str">
        <f>IF(S373=Balanza_de_Comprobación3[[#This Row],[Columna9]],"S","N")</f>
        <v>S</v>
      </c>
    </row>
    <row r="374" spans="1:28" x14ac:dyDescent="0.25">
      <c r="A374" s="33" t="s">
        <v>5</v>
      </c>
      <c r="B374" s="53" t="s">
        <v>635</v>
      </c>
      <c r="C374" s="3" t="s">
        <v>338</v>
      </c>
      <c r="D374" s="28">
        <v>181341.04</v>
      </c>
      <c r="E374" s="28">
        <v>0</v>
      </c>
      <c r="F374" s="28">
        <v>30502.31</v>
      </c>
      <c r="G374" s="28">
        <v>0</v>
      </c>
      <c r="H374" s="28">
        <v>211843.35</v>
      </c>
      <c r="I374" s="29">
        <v>0</v>
      </c>
      <c r="K374" s="42" t="s">
        <v>5</v>
      </c>
      <c r="L374" s="43" t="s">
        <v>635</v>
      </c>
      <c r="M374" s="44" t="s">
        <v>338</v>
      </c>
      <c r="N374" s="45">
        <v>181341.04</v>
      </c>
      <c r="O374" s="45">
        <v>0</v>
      </c>
      <c r="P374" s="45">
        <v>30502.31</v>
      </c>
      <c r="Q374" s="45">
        <v>0</v>
      </c>
      <c r="R374" s="45">
        <v>211843.35</v>
      </c>
      <c r="S374" s="46">
        <v>0</v>
      </c>
      <c r="T374" s="47" t="str">
        <f>IF(K374=Balanza_de_Comprobación3[[#This Row],[Columna1]],"S","N")</f>
        <v>S</v>
      </c>
      <c r="U374" s="47" t="str">
        <f>IF(L374=Balanza_de_Comprobación3[[#This Row],[Columna2]],"S","N")</f>
        <v>S</v>
      </c>
      <c r="V374" s="47" t="str">
        <f>IF(M374=Balanza_de_Comprobación3[[#This Row],[Columna3]],"S","N")</f>
        <v>S</v>
      </c>
      <c r="W374" s="47" t="str">
        <f>IF(N374=Balanza_de_Comprobación3[[#This Row],[Columna4]],"S","N")</f>
        <v>S</v>
      </c>
      <c r="X374" s="47" t="str">
        <f>IF(O374=Balanza_de_Comprobación3[[#This Row],[Columna5]],"S","N")</f>
        <v>S</v>
      </c>
      <c r="Y374" s="47" t="str">
        <f>IF(P374=Balanza_de_Comprobación3[[#This Row],[Columna6]],"S","N")</f>
        <v>S</v>
      </c>
      <c r="Z374" s="47" t="str">
        <f>IF(Q374=Balanza_de_Comprobación3[[#This Row],[Columna7]],"S","N")</f>
        <v>S</v>
      </c>
      <c r="AA374" s="47" t="str">
        <f>IF(R374=Balanza_de_Comprobación3[[#This Row],[Columna8]],"S","N")</f>
        <v>S</v>
      </c>
      <c r="AB374" s="47" t="str">
        <f>IF(S374=Balanza_de_Comprobación3[[#This Row],[Columna9]],"S","N")</f>
        <v>S</v>
      </c>
    </row>
    <row r="375" spans="1:28" x14ac:dyDescent="0.25">
      <c r="A375" s="33" t="s">
        <v>5</v>
      </c>
      <c r="B375" s="53" t="s">
        <v>636</v>
      </c>
      <c r="C375" s="3" t="s">
        <v>340</v>
      </c>
      <c r="D375" s="28">
        <v>5020619.8600000003</v>
      </c>
      <c r="E375" s="28">
        <v>0</v>
      </c>
      <c r="F375" s="28">
        <v>369103.44</v>
      </c>
      <c r="G375" s="28">
        <v>0</v>
      </c>
      <c r="H375" s="28">
        <v>5389723.2999999998</v>
      </c>
      <c r="I375" s="29">
        <v>0</v>
      </c>
      <c r="K375" s="42" t="s">
        <v>5</v>
      </c>
      <c r="L375" s="43" t="s">
        <v>636</v>
      </c>
      <c r="M375" s="44" t="s">
        <v>340</v>
      </c>
      <c r="N375" s="45">
        <v>5020619.8600000003</v>
      </c>
      <c r="O375" s="45">
        <v>0</v>
      </c>
      <c r="P375" s="45">
        <v>369103.44</v>
      </c>
      <c r="Q375" s="45">
        <v>0</v>
      </c>
      <c r="R375" s="45">
        <v>5389723.2999999998</v>
      </c>
      <c r="S375" s="46">
        <v>0</v>
      </c>
      <c r="T375" s="47" t="str">
        <f>IF(K375=Balanza_de_Comprobación3[[#This Row],[Columna1]],"S","N")</f>
        <v>S</v>
      </c>
      <c r="U375" s="47" t="str">
        <f>IF(L375=Balanza_de_Comprobación3[[#This Row],[Columna2]],"S","N")</f>
        <v>S</v>
      </c>
      <c r="V375" s="47" t="str">
        <f>IF(M375=Balanza_de_Comprobación3[[#This Row],[Columna3]],"S","N")</f>
        <v>S</v>
      </c>
      <c r="W375" s="47" t="str">
        <f>IF(N375=Balanza_de_Comprobación3[[#This Row],[Columna4]],"S","N")</f>
        <v>S</v>
      </c>
      <c r="X375" s="47" t="str">
        <f>IF(O375=Balanza_de_Comprobación3[[#This Row],[Columna5]],"S","N")</f>
        <v>S</v>
      </c>
      <c r="Y375" s="47" t="str">
        <f>IF(P375=Balanza_de_Comprobación3[[#This Row],[Columna6]],"S","N")</f>
        <v>S</v>
      </c>
      <c r="Z375" s="47" t="str">
        <f>IF(Q375=Balanza_de_Comprobación3[[#This Row],[Columna7]],"S","N")</f>
        <v>S</v>
      </c>
      <c r="AA375" s="47" t="str">
        <f>IF(R375=Balanza_de_Comprobación3[[#This Row],[Columna8]],"S","N")</f>
        <v>S</v>
      </c>
      <c r="AB375" s="47" t="str">
        <f>IF(S375=Balanza_de_Comprobación3[[#This Row],[Columna9]],"S","N")</f>
        <v>S</v>
      </c>
    </row>
    <row r="376" spans="1:28" x14ac:dyDescent="0.25">
      <c r="A376" s="33" t="s">
        <v>5</v>
      </c>
      <c r="B376" s="53" t="s">
        <v>637</v>
      </c>
      <c r="C376" s="3" t="s">
        <v>302</v>
      </c>
      <c r="D376" s="28">
        <v>82041.179999999993</v>
      </c>
      <c r="E376" s="28">
        <v>0</v>
      </c>
      <c r="F376" s="28">
        <v>6386.46</v>
      </c>
      <c r="G376" s="28">
        <v>0</v>
      </c>
      <c r="H376" s="28">
        <v>88427.64</v>
      </c>
      <c r="I376" s="29">
        <v>0</v>
      </c>
      <c r="K376" s="42" t="s">
        <v>5</v>
      </c>
      <c r="L376" s="43" t="s">
        <v>637</v>
      </c>
      <c r="M376" s="44" t="s">
        <v>302</v>
      </c>
      <c r="N376" s="45">
        <v>82041.179999999993</v>
      </c>
      <c r="O376" s="45">
        <v>0</v>
      </c>
      <c r="P376" s="45">
        <v>6386.46</v>
      </c>
      <c r="Q376" s="45">
        <v>0</v>
      </c>
      <c r="R376" s="45">
        <v>88427.64</v>
      </c>
      <c r="S376" s="46">
        <v>0</v>
      </c>
      <c r="T376" s="47" t="str">
        <f>IF(K376=Balanza_de_Comprobación3[[#This Row],[Columna1]],"S","N")</f>
        <v>S</v>
      </c>
      <c r="U376" s="47" t="str">
        <f>IF(L376=Balanza_de_Comprobación3[[#This Row],[Columna2]],"S","N")</f>
        <v>S</v>
      </c>
      <c r="V376" s="47" t="str">
        <f>IF(M376=Balanza_de_Comprobación3[[#This Row],[Columna3]],"S","N")</f>
        <v>S</v>
      </c>
      <c r="W376" s="47" t="str">
        <f>IF(N376=Balanza_de_Comprobación3[[#This Row],[Columna4]],"S","N")</f>
        <v>S</v>
      </c>
      <c r="X376" s="47" t="str">
        <f>IF(O376=Balanza_de_Comprobación3[[#This Row],[Columna5]],"S","N")</f>
        <v>S</v>
      </c>
      <c r="Y376" s="47" t="str">
        <f>IF(P376=Balanza_de_Comprobación3[[#This Row],[Columna6]],"S","N")</f>
        <v>S</v>
      </c>
      <c r="Z376" s="47" t="str">
        <f>IF(Q376=Balanza_de_Comprobación3[[#This Row],[Columna7]],"S","N")</f>
        <v>S</v>
      </c>
      <c r="AA376" s="47" t="str">
        <f>IF(R376=Balanza_de_Comprobación3[[#This Row],[Columna8]],"S","N")</f>
        <v>S</v>
      </c>
      <c r="AB376" s="47" t="str">
        <f>IF(S376=Balanza_de_Comprobación3[[#This Row],[Columna9]],"S","N")</f>
        <v>S</v>
      </c>
    </row>
    <row r="377" spans="1:28" x14ac:dyDescent="0.25">
      <c r="A377" s="33" t="s">
        <v>5</v>
      </c>
      <c r="B377" s="53" t="s">
        <v>638</v>
      </c>
      <c r="C377" s="3" t="s">
        <v>596</v>
      </c>
      <c r="D377" s="28">
        <v>8595730.0099999998</v>
      </c>
      <c r="E377" s="28">
        <v>0</v>
      </c>
      <c r="F377" s="28">
        <v>0</v>
      </c>
      <c r="G377" s="28">
        <v>0</v>
      </c>
      <c r="H377" s="28">
        <v>8595730.0099999998</v>
      </c>
      <c r="I377" s="29">
        <v>0</v>
      </c>
      <c r="K377" s="42" t="s">
        <v>5</v>
      </c>
      <c r="L377" s="43" t="s">
        <v>638</v>
      </c>
      <c r="M377" s="44" t="s">
        <v>596</v>
      </c>
      <c r="N377" s="45">
        <v>8595730.0099999998</v>
      </c>
      <c r="O377" s="45">
        <v>0</v>
      </c>
      <c r="P377" s="45">
        <v>0</v>
      </c>
      <c r="Q377" s="45">
        <v>0</v>
      </c>
      <c r="R377" s="45">
        <v>8595730.0099999998</v>
      </c>
      <c r="S377" s="46">
        <v>0</v>
      </c>
      <c r="T377" s="47" t="str">
        <f>IF(K377=Balanza_de_Comprobación3[[#This Row],[Columna1]],"S","N")</f>
        <v>S</v>
      </c>
      <c r="U377" s="47" t="str">
        <f>IF(L377=Balanza_de_Comprobación3[[#This Row],[Columna2]],"S","N")</f>
        <v>S</v>
      </c>
      <c r="V377" s="47" t="str">
        <f>IF(M377=Balanza_de_Comprobación3[[#This Row],[Columna3]],"S","N")</f>
        <v>S</v>
      </c>
      <c r="W377" s="47" t="str">
        <f>IF(N377=Balanza_de_Comprobación3[[#This Row],[Columna4]],"S","N")</f>
        <v>S</v>
      </c>
      <c r="X377" s="47" t="str">
        <f>IF(O377=Balanza_de_Comprobación3[[#This Row],[Columna5]],"S","N")</f>
        <v>S</v>
      </c>
      <c r="Y377" s="47" t="str">
        <f>IF(P377=Balanza_de_Comprobación3[[#This Row],[Columna6]],"S","N")</f>
        <v>S</v>
      </c>
      <c r="Z377" s="47" t="str">
        <f>IF(Q377=Balanza_de_Comprobación3[[#This Row],[Columna7]],"S","N")</f>
        <v>S</v>
      </c>
      <c r="AA377" s="47" t="str">
        <f>IF(R377=Balanza_de_Comprobación3[[#This Row],[Columna8]],"S","N")</f>
        <v>S</v>
      </c>
      <c r="AB377" s="47" t="str">
        <f>IF(S377=Balanza_de_Comprobación3[[#This Row],[Columna9]],"S","N")</f>
        <v>S</v>
      </c>
    </row>
    <row r="378" spans="1:28" x14ac:dyDescent="0.25">
      <c r="A378" s="33" t="s">
        <v>5</v>
      </c>
      <c r="B378" s="53" t="s">
        <v>639</v>
      </c>
      <c r="C378" s="3" t="s">
        <v>347</v>
      </c>
      <c r="D378" s="28">
        <v>8595730.0099999998</v>
      </c>
      <c r="E378" s="28">
        <v>0</v>
      </c>
      <c r="F378" s="28">
        <v>0</v>
      </c>
      <c r="G378" s="28">
        <v>0</v>
      </c>
      <c r="H378" s="28">
        <v>8595730.0099999998</v>
      </c>
      <c r="I378" s="29">
        <v>0</v>
      </c>
      <c r="K378" s="42" t="s">
        <v>5</v>
      </c>
      <c r="L378" s="43" t="s">
        <v>639</v>
      </c>
      <c r="M378" s="44" t="s">
        <v>347</v>
      </c>
      <c r="N378" s="45">
        <v>8595730.0099999998</v>
      </c>
      <c r="O378" s="45">
        <v>0</v>
      </c>
      <c r="P378" s="45">
        <v>0</v>
      </c>
      <c r="Q378" s="45">
        <v>0</v>
      </c>
      <c r="R378" s="45">
        <v>8595730.0099999998</v>
      </c>
      <c r="S378" s="46">
        <v>0</v>
      </c>
      <c r="T378" s="47" t="str">
        <f>IF(K378=Balanza_de_Comprobación3[[#This Row],[Columna1]],"S","N")</f>
        <v>S</v>
      </c>
      <c r="U378" s="47" t="str">
        <f>IF(L378=Balanza_de_Comprobación3[[#This Row],[Columna2]],"S","N")</f>
        <v>S</v>
      </c>
      <c r="V378" s="47" t="str">
        <f>IF(M378=Balanza_de_Comprobación3[[#This Row],[Columna3]],"S","N")</f>
        <v>S</v>
      </c>
      <c r="W378" s="47" t="str">
        <f>IF(N378=Balanza_de_Comprobación3[[#This Row],[Columna4]],"S","N")</f>
        <v>S</v>
      </c>
      <c r="X378" s="47" t="str">
        <f>IF(O378=Balanza_de_Comprobación3[[#This Row],[Columna5]],"S","N")</f>
        <v>S</v>
      </c>
      <c r="Y378" s="47" t="str">
        <f>IF(P378=Balanza_de_Comprobación3[[#This Row],[Columna6]],"S","N")</f>
        <v>S</v>
      </c>
      <c r="Z378" s="47" t="str">
        <f>IF(Q378=Balanza_de_Comprobación3[[#This Row],[Columna7]],"S","N")</f>
        <v>S</v>
      </c>
      <c r="AA378" s="47" t="str">
        <f>IF(R378=Balanza_de_Comprobación3[[#This Row],[Columna8]],"S","N")</f>
        <v>S</v>
      </c>
      <c r="AB378" s="47" t="str">
        <f>IF(S378=Balanza_de_Comprobación3[[#This Row],[Columna9]],"S","N")</f>
        <v>S</v>
      </c>
    </row>
    <row r="379" spans="1:28" x14ac:dyDescent="0.25">
      <c r="A379" s="33" t="s">
        <v>5</v>
      </c>
      <c r="B379" s="53" t="s">
        <v>640</v>
      </c>
      <c r="C379" s="3" t="s">
        <v>618</v>
      </c>
      <c r="D379" s="28">
        <v>1452493</v>
      </c>
      <c r="E379" s="28">
        <v>0</v>
      </c>
      <c r="F379" s="28">
        <v>230766</v>
      </c>
      <c r="G379" s="28">
        <v>0</v>
      </c>
      <c r="H379" s="28">
        <v>1683259</v>
      </c>
      <c r="I379" s="29">
        <v>0</v>
      </c>
      <c r="K379" s="42" t="s">
        <v>5</v>
      </c>
      <c r="L379" s="43" t="s">
        <v>640</v>
      </c>
      <c r="M379" s="44" t="s">
        <v>618</v>
      </c>
      <c r="N379" s="45">
        <v>1452493</v>
      </c>
      <c r="O379" s="45">
        <v>0</v>
      </c>
      <c r="P379" s="45">
        <v>230766</v>
      </c>
      <c r="Q379" s="45">
        <v>0</v>
      </c>
      <c r="R379" s="45">
        <v>1683259</v>
      </c>
      <c r="S379" s="46">
        <v>0</v>
      </c>
      <c r="T379" s="47" t="str">
        <f>IF(K379=Balanza_de_Comprobación3[[#This Row],[Columna1]],"S","N")</f>
        <v>S</v>
      </c>
      <c r="U379" s="47" t="str">
        <f>IF(L379=Balanza_de_Comprobación3[[#This Row],[Columna2]],"S","N")</f>
        <v>S</v>
      </c>
      <c r="V379" s="47" t="str">
        <f>IF(M379=Balanza_de_Comprobación3[[#This Row],[Columna3]],"S","N")</f>
        <v>S</v>
      </c>
      <c r="W379" s="47" t="str">
        <f>IF(N379=Balanza_de_Comprobación3[[#This Row],[Columna4]],"S","N")</f>
        <v>S</v>
      </c>
      <c r="X379" s="47" t="str">
        <f>IF(O379=Balanza_de_Comprobación3[[#This Row],[Columna5]],"S","N")</f>
        <v>S</v>
      </c>
      <c r="Y379" s="47" t="str">
        <f>IF(P379=Balanza_de_Comprobación3[[#This Row],[Columna6]],"S","N")</f>
        <v>S</v>
      </c>
      <c r="Z379" s="47" t="str">
        <f>IF(Q379=Balanza_de_Comprobación3[[#This Row],[Columna7]],"S","N")</f>
        <v>S</v>
      </c>
      <c r="AA379" s="47" t="str">
        <f>IF(R379=Balanza_de_Comprobación3[[#This Row],[Columna8]],"S","N")</f>
        <v>S</v>
      </c>
      <c r="AB379" s="47" t="str">
        <f>IF(S379=Balanza_de_Comprobación3[[#This Row],[Columna9]],"S","N")</f>
        <v>S</v>
      </c>
    </row>
    <row r="380" spans="1:28" x14ac:dyDescent="0.25">
      <c r="A380" s="33" t="s">
        <v>5</v>
      </c>
      <c r="B380" s="53" t="s">
        <v>641</v>
      </c>
      <c r="C380" s="3" t="s">
        <v>373</v>
      </c>
      <c r="D380" s="28">
        <v>1452493</v>
      </c>
      <c r="E380" s="28">
        <v>0</v>
      </c>
      <c r="F380" s="28">
        <v>230766</v>
      </c>
      <c r="G380" s="28">
        <v>0</v>
      </c>
      <c r="H380" s="28">
        <v>1683259</v>
      </c>
      <c r="I380" s="29">
        <v>0</v>
      </c>
      <c r="K380" s="42" t="s">
        <v>5</v>
      </c>
      <c r="L380" s="43" t="s">
        <v>641</v>
      </c>
      <c r="M380" s="44" t="s">
        <v>373</v>
      </c>
      <c r="N380" s="45">
        <v>1452493</v>
      </c>
      <c r="O380" s="45">
        <v>0</v>
      </c>
      <c r="P380" s="45">
        <v>230766</v>
      </c>
      <c r="Q380" s="45">
        <v>0</v>
      </c>
      <c r="R380" s="45">
        <v>1683259</v>
      </c>
      <c r="S380" s="46">
        <v>0</v>
      </c>
      <c r="T380" s="47" t="str">
        <f>IF(K380=Balanza_de_Comprobación3[[#This Row],[Columna1]],"S","N")</f>
        <v>S</v>
      </c>
      <c r="U380" s="47" t="str">
        <f>IF(L380=Balanza_de_Comprobación3[[#This Row],[Columna2]],"S","N")</f>
        <v>S</v>
      </c>
      <c r="V380" s="47" t="str">
        <f>IF(M380=Balanza_de_Comprobación3[[#This Row],[Columna3]],"S","N")</f>
        <v>S</v>
      </c>
      <c r="W380" s="47" t="str">
        <f>IF(N380=Balanza_de_Comprobación3[[#This Row],[Columna4]],"S","N")</f>
        <v>S</v>
      </c>
      <c r="X380" s="47" t="str">
        <f>IF(O380=Balanza_de_Comprobación3[[#This Row],[Columna5]],"S","N")</f>
        <v>S</v>
      </c>
      <c r="Y380" s="47" t="str">
        <f>IF(P380=Balanza_de_Comprobación3[[#This Row],[Columna6]],"S","N")</f>
        <v>S</v>
      </c>
      <c r="Z380" s="47" t="str">
        <f>IF(Q380=Balanza_de_Comprobación3[[#This Row],[Columna7]],"S","N")</f>
        <v>S</v>
      </c>
      <c r="AA380" s="47" t="str">
        <f>IF(R380=Balanza_de_Comprobación3[[#This Row],[Columna8]],"S","N")</f>
        <v>S</v>
      </c>
      <c r="AB380" s="47" t="str">
        <f>IF(S380=Balanza_de_Comprobación3[[#This Row],[Columna9]],"S","N")</f>
        <v>S</v>
      </c>
    </row>
    <row r="381" spans="1:28" x14ac:dyDescent="0.25">
      <c r="A381" s="33" t="s">
        <v>5</v>
      </c>
      <c r="B381" s="53" t="s">
        <v>642</v>
      </c>
      <c r="C381" s="3" t="s">
        <v>621</v>
      </c>
      <c r="D381" s="28">
        <v>89033988.790000007</v>
      </c>
      <c r="E381" s="28">
        <v>0</v>
      </c>
      <c r="F381" s="28">
        <v>10775720.51</v>
      </c>
      <c r="G381" s="28">
        <v>127231.38</v>
      </c>
      <c r="H381" s="28">
        <v>99682477.920000002</v>
      </c>
      <c r="I381" s="29">
        <v>0</v>
      </c>
      <c r="K381" s="42" t="s">
        <v>5</v>
      </c>
      <c r="L381" s="43" t="s">
        <v>642</v>
      </c>
      <c r="M381" s="44" t="s">
        <v>621</v>
      </c>
      <c r="N381" s="45">
        <v>89033988.790000007</v>
      </c>
      <c r="O381" s="45">
        <v>0</v>
      </c>
      <c r="P381" s="45">
        <v>10775720.51</v>
      </c>
      <c r="Q381" s="45">
        <v>127231.38</v>
      </c>
      <c r="R381" s="45">
        <v>99682477.920000002</v>
      </c>
      <c r="S381" s="46">
        <v>0</v>
      </c>
      <c r="T381" s="47" t="str">
        <f>IF(K381=Balanza_de_Comprobación3[[#This Row],[Columna1]],"S","N")</f>
        <v>S</v>
      </c>
      <c r="U381" s="47" t="str">
        <f>IF(L381=Balanza_de_Comprobación3[[#This Row],[Columna2]],"S","N")</f>
        <v>S</v>
      </c>
      <c r="V381" s="47" t="str">
        <f>IF(M381=Balanza_de_Comprobación3[[#This Row],[Columna3]],"S","N")</f>
        <v>S</v>
      </c>
      <c r="W381" s="47" t="str">
        <f>IF(N381=Balanza_de_Comprobación3[[#This Row],[Columna4]],"S","N")</f>
        <v>S</v>
      </c>
      <c r="X381" s="47" t="str">
        <f>IF(O381=Balanza_de_Comprobación3[[#This Row],[Columna5]],"S","N")</f>
        <v>S</v>
      </c>
      <c r="Y381" s="47" t="str">
        <f>IF(P381=Balanza_de_Comprobación3[[#This Row],[Columna6]],"S","N")</f>
        <v>S</v>
      </c>
      <c r="Z381" s="47" t="str">
        <f>IF(Q381=Balanza_de_Comprobación3[[#This Row],[Columna7]],"S","N")</f>
        <v>S</v>
      </c>
      <c r="AA381" s="47" t="str">
        <f>IF(R381=Balanza_de_Comprobación3[[#This Row],[Columna8]],"S","N")</f>
        <v>S</v>
      </c>
      <c r="AB381" s="47" t="str">
        <f>IF(S381=Balanza_de_Comprobación3[[#This Row],[Columna9]],"S","N")</f>
        <v>S</v>
      </c>
    </row>
    <row r="382" spans="1:28" x14ac:dyDescent="0.25">
      <c r="A382" s="33" t="s">
        <v>5</v>
      </c>
      <c r="B382" s="53" t="s">
        <v>643</v>
      </c>
      <c r="C382" s="3" t="s">
        <v>355</v>
      </c>
      <c r="D382" s="28">
        <v>89033988.790000007</v>
      </c>
      <c r="E382" s="28">
        <v>0</v>
      </c>
      <c r="F382" s="28">
        <v>10775720.51</v>
      </c>
      <c r="G382" s="28">
        <v>127231.38</v>
      </c>
      <c r="H382" s="28">
        <v>99682477.920000002</v>
      </c>
      <c r="I382" s="29">
        <v>0</v>
      </c>
      <c r="K382" s="42" t="s">
        <v>5</v>
      </c>
      <c r="L382" s="43" t="s">
        <v>643</v>
      </c>
      <c r="M382" s="44" t="s">
        <v>355</v>
      </c>
      <c r="N382" s="45">
        <v>89033988.790000007</v>
      </c>
      <c r="O382" s="45">
        <v>0</v>
      </c>
      <c r="P382" s="45">
        <v>10775720.51</v>
      </c>
      <c r="Q382" s="45">
        <v>127231.38</v>
      </c>
      <c r="R382" s="45">
        <v>99682477.920000002</v>
      </c>
      <c r="S382" s="46">
        <v>0</v>
      </c>
      <c r="T382" s="47" t="str">
        <f>IF(K382=Balanza_de_Comprobación3[[#This Row],[Columna1]],"S","N")</f>
        <v>S</v>
      </c>
      <c r="U382" s="47" t="str">
        <f>IF(L382=Balanza_de_Comprobación3[[#This Row],[Columna2]],"S","N")</f>
        <v>S</v>
      </c>
      <c r="V382" s="47" t="str">
        <f>IF(M382=Balanza_de_Comprobación3[[#This Row],[Columna3]],"S","N")</f>
        <v>S</v>
      </c>
      <c r="W382" s="47" t="str">
        <f>IF(N382=Balanza_de_Comprobación3[[#This Row],[Columna4]],"S","N")</f>
        <v>S</v>
      </c>
      <c r="X382" s="47" t="str">
        <f>IF(O382=Balanza_de_Comprobación3[[#This Row],[Columna5]],"S","N")</f>
        <v>S</v>
      </c>
      <c r="Y382" s="47" t="str">
        <f>IF(P382=Balanza_de_Comprobación3[[#This Row],[Columna6]],"S","N")</f>
        <v>S</v>
      </c>
      <c r="Z382" s="47" t="str">
        <f>IF(Q382=Balanza_de_Comprobación3[[#This Row],[Columna7]],"S","N")</f>
        <v>S</v>
      </c>
      <c r="AA382" s="47" t="str">
        <f>IF(R382=Balanza_de_Comprobación3[[#This Row],[Columna8]],"S","N")</f>
        <v>S</v>
      </c>
      <c r="AB382" s="47" t="str">
        <f>IF(S382=Balanza_de_Comprobación3[[#This Row],[Columna9]],"S","N")</f>
        <v>S</v>
      </c>
    </row>
    <row r="383" spans="1:28" x14ac:dyDescent="0.25">
      <c r="A383" s="33" t="s">
        <v>5</v>
      </c>
      <c r="B383" s="53" t="s">
        <v>644</v>
      </c>
      <c r="C383" s="3" t="s">
        <v>599</v>
      </c>
      <c r="D383" s="28">
        <v>315145529.70999998</v>
      </c>
      <c r="E383" s="28">
        <v>0</v>
      </c>
      <c r="F383" s="28">
        <v>97193430.290000007</v>
      </c>
      <c r="G383" s="28">
        <v>61064686.280000001</v>
      </c>
      <c r="H383" s="28">
        <v>351274273.72000003</v>
      </c>
      <c r="I383" s="29">
        <v>0</v>
      </c>
      <c r="K383" s="42" t="s">
        <v>5</v>
      </c>
      <c r="L383" s="43" t="s">
        <v>644</v>
      </c>
      <c r="M383" s="44" t="s">
        <v>599</v>
      </c>
      <c r="N383" s="45">
        <v>315145529.70999998</v>
      </c>
      <c r="O383" s="45">
        <v>0</v>
      </c>
      <c r="P383" s="45">
        <v>97193430.290000007</v>
      </c>
      <c r="Q383" s="45">
        <v>61064686.280000001</v>
      </c>
      <c r="R383" s="45">
        <v>351274273.72000003</v>
      </c>
      <c r="S383" s="46">
        <v>0</v>
      </c>
      <c r="T383" s="47" t="str">
        <f>IF(K383=Balanza_de_Comprobación3[[#This Row],[Columna1]],"S","N")</f>
        <v>S</v>
      </c>
      <c r="U383" s="47" t="str">
        <f>IF(L383=Balanza_de_Comprobación3[[#This Row],[Columna2]],"S","N")</f>
        <v>S</v>
      </c>
      <c r="V383" s="47" t="str">
        <f>IF(M383=Balanza_de_Comprobación3[[#This Row],[Columna3]],"S","N")</f>
        <v>S</v>
      </c>
      <c r="W383" s="47" t="str">
        <f>IF(N383=Balanza_de_Comprobación3[[#This Row],[Columna4]],"S","N")</f>
        <v>S</v>
      </c>
      <c r="X383" s="47" t="str">
        <f>IF(O383=Balanza_de_Comprobación3[[#This Row],[Columna5]],"S","N")</f>
        <v>S</v>
      </c>
      <c r="Y383" s="47" t="str">
        <f>IF(P383=Balanza_de_Comprobación3[[#This Row],[Columna6]],"S","N")</f>
        <v>S</v>
      </c>
      <c r="Z383" s="47" t="str">
        <f>IF(Q383=Balanza_de_Comprobación3[[#This Row],[Columna7]],"S","N")</f>
        <v>S</v>
      </c>
      <c r="AA383" s="47" t="str">
        <f>IF(R383=Balanza_de_Comprobación3[[#This Row],[Columna8]],"S","N")</f>
        <v>S</v>
      </c>
      <c r="AB383" s="47" t="str">
        <f>IF(S383=Balanza_de_Comprobación3[[#This Row],[Columna9]],"S","N")</f>
        <v>S</v>
      </c>
    </row>
    <row r="384" spans="1:28" x14ac:dyDescent="0.25">
      <c r="A384" s="33" t="s">
        <v>5</v>
      </c>
      <c r="B384" s="53" t="s">
        <v>645</v>
      </c>
      <c r="C384" s="3" t="s">
        <v>361</v>
      </c>
      <c r="D384" s="28">
        <v>315145529.70999998</v>
      </c>
      <c r="E384" s="28">
        <v>0</v>
      </c>
      <c r="F384" s="28">
        <v>97193430.290000007</v>
      </c>
      <c r="G384" s="28">
        <v>61064686.280000001</v>
      </c>
      <c r="H384" s="28">
        <v>351274273.72000003</v>
      </c>
      <c r="I384" s="29">
        <v>0</v>
      </c>
      <c r="K384" s="42" t="s">
        <v>5</v>
      </c>
      <c r="L384" s="43" t="s">
        <v>645</v>
      </c>
      <c r="M384" s="44" t="s">
        <v>361</v>
      </c>
      <c r="N384" s="45">
        <v>315145529.70999998</v>
      </c>
      <c r="O384" s="45">
        <v>0</v>
      </c>
      <c r="P384" s="45">
        <v>97193430.290000007</v>
      </c>
      <c r="Q384" s="45">
        <v>61064686.280000001</v>
      </c>
      <c r="R384" s="45">
        <v>351274273.72000003</v>
      </c>
      <c r="S384" s="46">
        <v>0</v>
      </c>
      <c r="T384" s="47" t="str">
        <f>IF(K384=Balanza_de_Comprobación3[[#This Row],[Columna1]],"S","N")</f>
        <v>S</v>
      </c>
      <c r="U384" s="47" t="str">
        <f>IF(L384=Balanza_de_Comprobación3[[#This Row],[Columna2]],"S","N")</f>
        <v>S</v>
      </c>
      <c r="V384" s="47" t="str">
        <f>IF(M384=Balanza_de_Comprobación3[[#This Row],[Columna3]],"S","N")</f>
        <v>S</v>
      </c>
      <c r="W384" s="47" t="str">
        <f>IF(N384=Balanza_de_Comprobación3[[#This Row],[Columna4]],"S","N")</f>
        <v>S</v>
      </c>
      <c r="X384" s="47" t="str">
        <f>IF(O384=Balanza_de_Comprobación3[[#This Row],[Columna5]],"S","N")</f>
        <v>S</v>
      </c>
      <c r="Y384" s="47" t="str">
        <f>IF(P384=Balanza_de_Comprobación3[[#This Row],[Columna6]],"S","N")</f>
        <v>S</v>
      </c>
      <c r="Z384" s="47" t="str">
        <f>IF(Q384=Balanza_de_Comprobación3[[#This Row],[Columna7]],"S","N")</f>
        <v>S</v>
      </c>
      <c r="AA384" s="47" t="str">
        <f>IF(R384=Balanza_de_Comprobación3[[#This Row],[Columna8]],"S","N")</f>
        <v>S</v>
      </c>
      <c r="AB384" s="47" t="str">
        <f>IF(S384=Balanza_de_Comprobación3[[#This Row],[Columna9]],"S","N")</f>
        <v>S</v>
      </c>
    </row>
    <row r="385" spans="1:28" x14ac:dyDescent="0.25">
      <c r="A385" s="33" t="s">
        <v>5</v>
      </c>
      <c r="B385" s="53" t="s">
        <v>646</v>
      </c>
      <c r="C385" s="3" t="s">
        <v>602</v>
      </c>
      <c r="D385" s="28">
        <v>899470187.22000003</v>
      </c>
      <c r="E385" s="28">
        <v>0</v>
      </c>
      <c r="F385" s="28">
        <v>0</v>
      </c>
      <c r="G385" s="28">
        <v>0</v>
      </c>
      <c r="H385" s="28">
        <v>899470187.22000003</v>
      </c>
      <c r="I385" s="29">
        <v>0</v>
      </c>
      <c r="K385" s="42" t="s">
        <v>5</v>
      </c>
      <c r="L385" s="43" t="s">
        <v>646</v>
      </c>
      <c r="M385" s="44" t="s">
        <v>602</v>
      </c>
      <c r="N385" s="45">
        <v>899470187.22000003</v>
      </c>
      <c r="O385" s="45">
        <v>0</v>
      </c>
      <c r="P385" s="45">
        <v>0</v>
      </c>
      <c r="Q385" s="45">
        <v>0</v>
      </c>
      <c r="R385" s="45">
        <v>899470187.22000003</v>
      </c>
      <c r="S385" s="46">
        <v>0</v>
      </c>
      <c r="T385" s="47" t="str">
        <f>IF(K385=Balanza_de_Comprobación3[[#This Row],[Columna1]],"S","N")</f>
        <v>S</v>
      </c>
      <c r="U385" s="47" t="str">
        <f>IF(L385=Balanza_de_Comprobación3[[#This Row],[Columna2]],"S","N")</f>
        <v>S</v>
      </c>
      <c r="V385" s="47" t="str">
        <f>IF(M385=Balanza_de_Comprobación3[[#This Row],[Columna3]],"S","N")</f>
        <v>S</v>
      </c>
      <c r="W385" s="47" t="str">
        <f>IF(N385=Balanza_de_Comprobación3[[#This Row],[Columna4]],"S","N")</f>
        <v>S</v>
      </c>
      <c r="X385" s="47" t="str">
        <f>IF(O385=Balanza_de_Comprobación3[[#This Row],[Columna5]],"S","N")</f>
        <v>S</v>
      </c>
      <c r="Y385" s="47" t="str">
        <f>IF(P385=Balanza_de_Comprobación3[[#This Row],[Columna6]],"S","N")</f>
        <v>S</v>
      </c>
      <c r="Z385" s="47" t="str">
        <f>IF(Q385=Balanza_de_Comprobación3[[#This Row],[Columna7]],"S","N")</f>
        <v>S</v>
      </c>
      <c r="AA385" s="47" t="str">
        <f>IF(R385=Balanza_de_Comprobación3[[#This Row],[Columna8]],"S","N")</f>
        <v>S</v>
      </c>
      <c r="AB385" s="47" t="str">
        <f>IF(S385=Balanza_de_Comprobación3[[#This Row],[Columna9]],"S","N")</f>
        <v>S</v>
      </c>
    </row>
    <row r="386" spans="1:28" x14ac:dyDescent="0.25">
      <c r="A386" s="33" t="s">
        <v>5</v>
      </c>
      <c r="B386" s="53" t="s">
        <v>647</v>
      </c>
      <c r="C386" s="3" t="s">
        <v>365</v>
      </c>
      <c r="D386" s="28">
        <v>899470187.22000003</v>
      </c>
      <c r="E386" s="28">
        <v>0</v>
      </c>
      <c r="F386" s="28">
        <v>0</v>
      </c>
      <c r="G386" s="28">
        <v>0</v>
      </c>
      <c r="H386" s="28">
        <v>899470187.22000003</v>
      </c>
      <c r="I386" s="29">
        <v>0</v>
      </c>
      <c r="K386" s="42" t="s">
        <v>5</v>
      </c>
      <c r="L386" s="43" t="s">
        <v>647</v>
      </c>
      <c r="M386" s="44" t="s">
        <v>365</v>
      </c>
      <c r="N386" s="45">
        <v>899470187.22000003</v>
      </c>
      <c r="O386" s="45">
        <v>0</v>
      </c>
      <c r="P386" s="45">
        <v>0</v>
      </c>
      <c r="Q386" s="45">
        <v>0</v>
      </c>
      <c r="R386" s="45">
        <v>899470187.22000003</v>
      </c>
      <c r="S386" s="46">
        <v>0</v>
      </c>
      <c r="T386" s="47" t="str">
        <f>IF(K386=Balanza_de_Comprobación3[[#This Row],[Columna1]],"S","N")</f>
        <v>S</v>
      </c>
      <c r="U386" s="47" t="str">
        <f>IF(L386=Balanza_de_Comprobación3[[#This Row],[Columna2]],"S","N")</f>
        <v>S</v>
      </c>
      <c r="V386" s="47" t="str">
        <f>IF(M386=Balanza_de_Comprobación3[[#This Row],[Columna3]],"S","N")</f>
        <v>S</v>
      </c>
      <c r="W386" s="47" t="str">
        <f>IF(N386=Balanza_de_Comprobación3[[#This Row],[Columna4]],"S","N")</f>
        <v>S</v>
      </c>
      <c r="X386" s="47" t="str">
        <f>IF(O386=Balanza_de_Comprobación3[[#This Row],[Columna5]],"S","N")</f>
        <v>S</v>
      </c>
      <c r="Y386" s="47" t="str">
        <f>IF(P386=Balanza_de_Comprobación3[[#This Row],[Columna6]],"S","N")</f>
        <v>S</v>
      </c>
      <c r="Z386" s="47" t="str">
        <f>IF(Q386=Balanza_de_Comprobación3[[#This Row],[Columna7]],"S","N")</f>
        <v>S</v>
      </c>
      <c r="AA386" s="47" t="str">
        <f>IF(R386=Balanza_de_Comprobación3[[#This Row],[Columna8]],"S","N")</f>
        <v>S</v>
      </c>
      <c r="AB386" s="47" t="str">
        <f>IF(S386=Balanza_de_Comprobación3[[#This Row],[Columna9]],"S","N")</f>
        <v>S</v>
      </c>
    </row>
    <row r="387" spans="1:28" x14ac:dyDescent="0.25">
      <c r="A387" s="33" t="s">
        <v>5</v>
      </c>
      <c r="B387" s="53" t="s">
        <v>648</v>
      </c>
      <c r="C387" s="3" t="s">
        <v>369</v>
      </c>
      <c r="D387" s="28">
        <v>899470187.22000003</v>
      </c>
      <c r="E387" s="28">
        <v>0</v>
      </c>
      <c r="F387" s="28">
        <v>0</v>
      </c>
      <c r="G387" s="28">
        <v>0</v>
      </c>
      <c r="H387" s="28">
        <v>899470187.22000003</v>
      </c>
      <c r="I387" s="29">
        <v>0</v>
      </c>
      <c r="K387" s="42" t="s">
        <v>5</v>
      </c>
      <c r="L387" s="43" t="s">
        <v>648</v>
      </c>
      <c r="M387" s="44" t="s">
        <v>369</v>
      </c>
      <c r="N387" s="45">
        <v>899470187.22000003</v>
      </c>
      <c r="O387" s="45">
        <v>0</v>
      </c>
      <c r="P387" s="45">
        <v>0</v>
      </c>
      <c r="Q387" s="45">
        <v>0</v>
      </c>
      <c r="R387" s="45">
        <v>899470187.22000003</v>
      </c>
      <c r="S387" s="46">
        <v>0</v>
      </c>
      <c r="T387" s="47" t="str">
        <f>IF(K387=Balanza_de_Comprobación3[[#This Row],[Columna1]],"S","N")</f>
        <v>S</v>
      </c>
      <c r="U387" s="47" t="str">
        <f>IF(L387=Balanza_de_Comprobación3[[#This Row],[Columna2]],"S","N")</f>
        <v>S</v>
      </c>
      <c r="V387" s="47" t="str">
        <f>IF(M387=Balanza_de_Comprobación3[[#This Row],[Columna3]],"S","N")</f>
        <v>S</v>
      </c>
      <c r="W387" s="47" t="str">
        <f>IF(N387=Balanza_de_Comprobación3[[#This Row],[Columna4]],"S","N")</f>
        <v>S</v>
      </c>
      <c r="X387" s="47" t="str">
        <f>IF(O387=Balanza_de_Comprobación3[[#This Row],[Columna5]],"S","N")</f>
        <v>S</v>
      </c>
      <c r="Y387" s="47" t="str">
        <f>IF(P387=Balanza_de_Comprobación3[[#This Row],[Columna6]],"S","N")</f>
        <v>S</v>
      </c>
      <c r="Z387" s="47" t="str">
        <f>IF(Q387=Balanza_de_Comprobación3[[#This Row],[Columna7]],"S","N")</f>
        <v>S</v>
      </c>
      <c r="AA387" s="47" t="str">
        <f>IF(R387=Balanza_de_Comprobación3[[#This Row],[Columna8]],"S","N")</f>
        <v>S</v>
      </c>
      <c r="AB387" s="47" t="str">
        <f>IF(S387=Balanza_de_Comprobación3[[#This Row],[Columna9]],"S","N")</f>
        <v>S</v>
      </c>
    </row>
    <row r="388" spans="1:28" x14ac:dyDescent="0.25">
      <c r="A388" s="33" t="s">
        <v>104</v>
      </c>
      <c r="B388" s="53" t="s">
        <v>649</v>
      </c>
      <c r="C388" s="3" t="s">
        <v>650</v>
      </c>
      <c r="D388" s="28">
        <v>0</v>
      </c>
      <c r="E388" s="28">
        <v>810886</v>
      </c>
      <c r="F388" s="28">
        <v>407072983.48000002</v>
      </c>
      <c r="G388" s="28">
        <v>409047207.48000002</v>
      </c>
      <c r="H388" s="28">
        <v>0</v>
      </c>
      <c r="I388" s="29">
        <v>2785110</v>
      </c>
      <c r="K388" s="42" t="s">
        <v>104</v>
      </c>
      <c r="L388" s="43" t="s">
        <v>649</v>
      </c>
      <c r="M388" s="44" t="s">
        <v>650</v>
      </c>
      <c r="N388" s="45">
        <v>0</v>
      </c>
      <c r="O388" s="45">
        <v>810886</v>
      </c>
      <c r="P388" s="45">
        <v>407072983.48000002</v>
      </c>
      <c r="Q388" s="45">
        <v>409047207.48000002</v>
      </c>
      <c r="R388" s="45">
        <v>0</v>
      </c>
      <c r="S388" s="46">
        <v>2785110</v>
      </c>
      <c r="T388" s="47" t="str">
        <f>IF(K388=Balanza_de_Comprobación3[[#This Row],[Columna1]],"S","N")</f>
        <v>S</v>
      </c>
      <c r="U388" s="47" t="str">
        <f>IF(L388=Balanza_de_Comprobación3[[#This Row],[Columna2]],"S","N")</f>
        <v>S</v>
      </c>
      <c r="V388" s="47" t="str">
        <f>IF(M388=Balanza_de_Comprobación3[[#This Row],[Columna3]],"S","N")</f>
        <v>S</v>
      </c>
      <c r="W388" s="47" t="str">
        <f>IF(N388=Balanza_de_Comprobación3[[#This Row],[Columna4]],"S","N")</f>
        <v>S</v>
      </c>
      <c r="X388" s="47" t="str">
        <f>IF(O388=Balanza_de_Comprobación3[[#This Row],[Columna5]],"S","N")</f>
        <v>S</v>
      </c>
      <c r="Y388" s="47" t="str">
        <f>IF(P388=Balanza_de_Comprobación3[[#This Row],[Columna6]],"S","N")</f>
        <v>S</v>
      </c>
      <c r="Z388" s="47" t="str">
        <f>IF(Q388=Balanza_de_Comprobación3[[#This Row],[Columna7]],"S","N")</f>
        <v>S</v>
      </c>
      <c r="AA388" s="47" t="str">
        <f>IF(R388=Balanza_de_Comprobación3[[#This Row],[Columna8]],"S","N")</f>
        <v>S</v>
      </c>
      <c r="AB388" s="47" t="str">
        <f>IF(S388=Balanza_de_Comprobación3[[#This Row],[Columna9]],"S","N")</f>
        <v>S</v>
      </c>
    </row>
    <row r="389" spans="1:28" x14ac:dyDescent="0.25">
      <c r="A389" s="33" t="s">
        <v>104</v>
      </c>
      <c r="B389" s="53" t="s">
        <v>651</v>
      </c>
      <c r="C389" s="3" t="s">
        <v>99</v>
      </c>
      <c r="D389" s="28">
        <v>0</v>
      </c>
      <c r="E389" s="28">
        <v>0</v>
      </c>
      <c r="F389" s="28">
        <v>680120.82</v>
      </c>
      <c r="G389" s="28">
        <v>680120.82</v>
      </c>
      <c r="H389" s="28">
        <v>0</v>
      </c>
      <c r="I389" s="29">
        <v>0</v>
      </c>
      <c r="K389" s="42" t="s">
        <v>104</v>
      </c>
      <c r="L389" s="43" t="s">
        <v>651</v>
      </c>
      <c r="M389" s="44" t="s">
        <v>99</v>
      </c>
      <c r="N389" s="45">
        <v>0</v>
      </c>
      <c r="O389" s="45">
        <v>0</v>
      </c>
      <c r="P389" s="45">
        <v>680120.82</v>
      </c>
      <c r="Q389" s="45">
        <v>680120.82</v>
      </c>
      <c r="R389" s="45">
        <v>0</v>
      </c>
      <c r="S389" s="46">
        <v>0</v>
      </c>
      <c r="T389" s="47" t="str">
        <f>IF(K389=Balanza_de_Comprobación3[[#This Row],[Columna1]],"S","N")</f>
        <v>S</v>
      </c>
      <c r="U389" s="47" t="str">
        <f>IF(L389=Balanza_de_Comprobación3[[#This Row],[Columna2]],"S","N")</f>
        <v>S</v>
      </c>
      <c r="V389" s="47" t="str">
        <f>IF(M389=Balanza_de_Comprobación3[[#This Row],[Columna3]],"S","N")</f>
        <v>S</v>
      </c>
      <c r="W389" s="47" t="str">
        <f>IF(N389=Balanza_de_Comprobación3[[#This Row],[Columna4]],"S","N")</f>
        <v>S</v>
      </c>
      <c r="X389" s="47" t="str">
        <f>IF(O389=Balanza_de_Comprobación3[[#This Row],[Columna5]],"S","N")</f>
        <v>S</v>
      </c>
      <c r="Y389" s="47" t="str">
        <f>IF(P389=Balanza_de_Comprobación3[[#This Row],[Columna6]],"S","N")</f>
        <v>S</v>
      </c>
      <c r="Z389" s="47" t="str">
        <f>IF(Q389=Balanza_de_Comprobación3[[#This Row],[Columna7]],"S","N")</f>
        <v>S</v>
      </c>
      <c r="AA389" s="47" t="str">
        <f>IF(R389=Balanza_de_Comprobación3[[#This Row],[Columna8]],"S","N")</f>
        <v>S</v>
      </c>
      <c r="AB389" s="47" t="str">
        <f>IF(S389=Balanza_de_Comprobación3[[#This Row],[Columna9]],"S","N")</f>
        <v>S</v>
      </c>
    </row>
    <row r="390" spans="1:28" x14ac:dyDescent="0.25">
      <c r="A390" s="33" t="s">
        <v>104</v>
      </c>
      <c r="B390" s="53" t="s">
        <v>652</v>
      </c>
      <c r="C390" s="3" t="s">
        <v>333</v>
      </c>
      <c r="D390" s="28">
        <v>0</v>
      </c>
      <c r="E390" s="28">
        <v>0</v>
      </c>
      <c r="F390" s="28">
        <v>680120.82</v>
      </c>
      <c r="G390" s="28">
        <v>680120.82</v>
      </c>
      <c r="H390" s="28">
        <v>0</v>
      </c>
      <c r="I390" s="29">
        <v>0</v>
      </c>
      <c r="K390" s="42" t="s">
        <v>104</v>
      </c>
      <c r="L390" s="43" t="s">
        <v>652</v>
      </c>
      <c r="M390" s="44" t="s">
        <v>333</v>
      </c>
      <c r="N390" s="45">
        <v>0</v>
      </c>
      <c r="O390" s="45">
        <v>0</v>
      </c>
      <c r="P390" s="45">
        <v>680120.82</v>
      </c>
      <c r="Q390" s="45">
        <v>680120.82</v>
      </c>
      <c r="R390" s="45">
        <v>0</v>
      </c>
      <c r="S390" s="46">
        <v>0</v>
      </c>
      <c r="T390" s="47" t="str">
        <f>IF(K390=Balanza_de_Comprobación3[[#This Row],[Columna1]],"S","N")</f>
        <v>S</v>
      </c>
      <c r="U390" s="47" t="str">
        <f>IF(L390=Balanza_de_Comprobación3[[#This Row],[Columna2]],"S","N")</f>
        <v>S</v>
      </c>
      <c r="V390" s="47" t="str">
        <f>IF(M390=Balanza_de_Comprobación3[[#This Row],[Columna3]],"S","N")</f>
        <v>S</v>
      </c>
      <c r="W390" s="47" t="str">
        <f>IF(N390=Balanza_de_Comprobación3[[#This Row],[Columna4]],"S","N")</f>
        <v>S</v>
      </c>
      <c r="X390" s="47" t="str">
        <f>IF(O390=Balanza_de_Comprobación3[[#This Row],[Columna5]],"S","N")</f>
        <v>S</v>
      </c>
      <c r="Y390" s="47" t="str">
        <f>IF(P390=Balanza_de_Comprobación3[[#This Row],[Columna6]],"S","N")</f>
        <v>S</v>
      </c>
      <c r="Z390" s="47" t="str">
        <f>IF(Q390=Balanza_de_Comprobación3[[#This Row],[Columna7]],"S","N")</f>
        <v>S</v>
      </c>
      <c r="AA390" s="47" t="str">
        <f>IF(R390=Balanza_de_Comprobación3[[#This Row],[Columna8]],"S","N")</f>
        <v>S</v>
      </c>
      <c r="AB390" s="47" t="str">
        <f>IF(S390=Balanza_de_Comprobación3[[#This Row],[Columna9]],"S","N")</f>
        <v>S</v>
      </c>
    </row>
    <row r="391" spans="1:28" x14ac:dyDescent="0.25">
      <c r="A391" s="33" t="s">
        <v>104</v>
      </c>
      <c r="B391" s="53" t="s">
        <v>653</v>
      </c>
      <c r="C391" s="3" t="s">
        <v>335</v>
      </c>
      <c r="D391" s="28">
        <v>0</v>
      </c>
      <c r="E391" s="28">
        <v>0</v>
      </c>
      <c r="F391" s="28">
        <v>64093.68</v>
      </c>
      <c r="G391" s="28">
        <v>64093.68</v>
      </c>
      <c r="H391" s="28">
        <v>0</v>
      </c>
      <c r="I391" s="29">
        <v>0</v>
      </c>
      <c r="K391" s="42" t="s">
        <v>104</v>
      </c>
      <c r="L391" s="43" t="s">
        <v>653</v>
      </c>
      <c r="M391" s="44" t="s">
        <v>335</v>
      </c>
      <c r="N391" s="45">
        <v>0</v>
      </c>
      <c r="O391" s="45">
        <v>0</v>
      </c>
      <c r="P391" s="45">
        <v>64093.68</v>
      </c>
      <c r="Q391" s="45">
        <v>64093.68</v>
      </c>
      <c r="R391" s="45">
        <v>0</v>
      </c>
      <c r="S391" s="46">
        <v>0</v>
      </c>
      <c r="T391" s="47" t="str">
        <f>IF(K391=Balanza_de_Comprobación3[[#This Row],[Columna1]],"S","N")</f>
        <v>S</v>
      </c>
      <c r="U391" s="47" t="str">
        <f>IF(L391=Balanza_de_Comprobación3[[#This Row],[Columna2]],"S","N")</f>
        <v>S</v>
      </c>
      <c r="V391" s="47" t="str">
        <f>IF(M391=Balanza_de_Comprobación3[[#This Row],[Columna3]],"S","N")</f>
        <v>S</v>
      </c>
      <c r="W391" s="47" t="str">
        <f>IF(N391=Balanza_de_Comprobación3[[#This Row],[Columna4]],"S","N")</f>
        <v>S</v>
      </c>
      <c r="X391" s="47" t="str">
        <f>IF(O391=Balanza_de_Comprobación3[[#This Row],[Columna5]],"S","N")</f>
        <v>S</v>
      </c>
      <c r="Y391" s="47" t="str">
        <f>IF(P391=Balanza_de_Comprobación3[[#This Row],[Columna6]],"S","N")</f>
        <v>S</v>
      </c>
      <c r="Z391" s="47" t="str">
        <f>IF(Q391=Balanza_de_Comprobación3[[#This Row],[Columna7]],"S","N")</f>
        <v>S</v>
      </c>
      <c r="AA391" s="47" t="str">
        <f>IF(R391=Balanza_de_Comprobación3[[#This Row],[Columna8]],"S","N")</f>
        <v>S</v>
      </c>
      <c r="AB391" s="47" t="str">
        <f>IF(S391=Balanza_de_Comprobación3[[#This Row],[Columna9]],"S","N")</f>
        <v>S</v>
      </c>
    </row>
    <row r="392" spans="1:28" x14ac:dyDescent="0.25">
      <c r="A392" s="33" t="s">
        <v>104</v>
      </c>
      <c r="B392" s="53" t="s">
        <v>654</v>
      </c>
      <c r="C392" s="3" t="s">
        <v>71</v>
      </c>
      <c r="D392" s="28">
        <v>0</v>
      </c>
      <c r="E392" s="28">
        <v>0</v>
      </c>
      <c r="F392" s="28">
        <v>210034.93</v>
      </c>
      <c r="G392" s="28">
        <v>210034.93</v>
      </c>
      <c r="H392" s="28">
        <v>0</v>
      </c>
      <c r="I392" s="29">
        <v>0</v>
      </c>
      <c r="K392" s="42" t="s">
        <v>104</v>
      </c>
      <c r="L392" s="43" t="s">
        <v>654</v>
      </c>
      <c r="M392" s="44" t="s">
        <v>71</v>
      </c>
      <c r="N392" s="45">
        <v>0</v>
      </c>
      <c r="O392" s="45">
        <v>0</v>
      </c>
      <c r="P392" s="45">
        <v>210034.93</v>
      </c>
      <c r="Q392" s="45">
        <v>210034.93</v>
      </c>
      <c r="R392" s="45">
        <v>0</v>
      </c>
      <c r="S392" s="46">
        <v>0</v>
      </c>
      <c r="T392" s="47" t="str">
        <f>IF(K392=Balanza_de_Comprobación3[[#This Row],[Columna1]],"S","N")</f>
        <v>S</v>
      </c>
      <c r="U392" s="47" t="str">
        <f>IF(L392=Balanza_de_Comprobación3[[#This Row],[Columna2]],"S","N")</f>
        <v>S</v>
      </c>
      <c r="V392" s="47" t="str">
        <f>IF(M392=Balanza_de_Comprobación3[[#This Row],[Columna3]],"S","N")</f>
        <v>S</v>
      </c>
      <c r="W392" s="47" t="str">
        <f>IF(N392=Balanza_de_Comprobación3[[#This Row],[Columna4]],"S","N")</f>
        <v>S</v>
      </c>
      <c r="X392" s="47" t="str">
        <f>IF(O392=Balanza_de_Comprobación3[[#This Row],[Columna5]],"S","N")</f>
        <v>S</v>
      </c>
      <c r="Y392" s="47" t="str">
        <f>IF(P392=Balanza_de_Comprobación3[[#This Row],[Columna6]],"S","N")</f>
        <v>S</v>
      </c>
      <c r="Z392" s="47" t="str">
        <f>IF(Q392=Balanza_de_Comprobación3[[#This Row],[Columna7]],"S","N")</f>
        <v>S</v>
      </c>
      <c r="AA392" s="47" t="str">
        <f>IF(R392=Balanza_de_Comprobación3[[#This Row],[Columna8]],"S","N")</f>
        <v>S</v>
      </c>
      <c r="AB392" s="47" t="str">
        <f>IF(S392=Balanza_de_Comprobación3[[#This Row],[Columna9]],"S","N")</f>
        <v>S</v>
      </c>
    </row>
    <row r="393" spans="1:28" x14ac:dyDescent="0.25">
      <c r="A393" s="33" t="s">
        <v>104</v>
      </c>
      <c r="B393" s="53" t="s">
        <v>655</v>
      </c>
      <c r="C393" s="3" t="s">
        <v>338</v>
      </c>
      <c r="D393" s="28">
        <v>0</v>
      </c>
      <c r="E393" s="28">
        <v>0</v>
      </c>
      <c r="F393" s="28">
        <v>30502.31</v>
      </c>
      <c r="G393" s="28">
        <v>30502.31</v>
      </c>
      <c r="H393" s="28">
        <v>0</v>
      </c>
      <c r="I393" s="29">
        <v>0</v>
      </c>
      <c r="K393" s="42" t="s">
        <v>104</v>
      </c>
      <c r="L393" s="43" t="s">
        <v>655</v>
      </c>
      <c r="M393" s="44" t="s">
        <v>338</v>
      </c>
      <c r="N393" s="45">
        <v>0</v>
      </c>
      <c r="O393" s="45">
        <v>0</v>
      </c>
      <c r="P393" s="45">
        <v>30502.31</v>
      </c>
      <c r="Q393" s="45">
        <v>30502.31</v>
      </c>
      <c r="R393" s="45">
        <v>0</v>
      </c>
      <c r="S393" s="46">
        <v>0</v>
      </c>
      <c r="T393" s="47" t="str">
        <f>IF(K393=Balanza_de_Comprobación3[[#This Row],[Columna1]],"S","N")</f>
        <v>S</v>
      </c>
      <c r="U393" s="47" t="str">
        <f>IF(L393=Balanza_de_Comprobación3[[#This Row],[Columna2]],"S","N")</f>
        <v>S</v>
      </c>
      <c r="V393" s="47" t="str">
        <f>IF(M393=Balanza_de_Comprobación3[[#This Row],[Columna3]],"S","N")</f>
        <v>S</v>
      </c>
      <c r="W393" s="47" t="str">
        <f>IF(N393=Balanza_de_Comprobación3[[#This Row],[Columna4]],"S","N")</f>
        <v>S</v>
      </c>
      <c r="X393" s="47" t="str">
        <f>IF(O393=Balanza_de_Comprobación3[[#This Row],[Columna5]],"S","N")</f>
        <v>S</v>
      </c>
      <c r="Y393" s="47" t="str">
        <f>IF(P393=Balanza_de_Comprobación3[[#This Row],[Columna6]],"S","N")</f>
        <v>S</v>
      </c>
      <c r="Z393" s="47" t="str">
        <f>IF(Q393=Balanza_de_Comprobación3[[#This Row],[Columna7]],"S","N")</f>
        <v>S</v>
      </c>
      <c r="AA393" s="47" t="str">
        <f>IF(R393=Balanza_de_Comprobación3[[#This Row],[Columna8]],"S","N")</f>
        <v>S</v>
      </c>
      <c r="AB393" s="47" t="str">
        <f>IF(S393=Balanza_de_Comprobación3[[#This Row],[Columna9]],"S","N")</f>
        <v>S</v>
      </c>
    </row>
    <row r="394" spans="1:28" x14ac:dyDescent="0.25">
      <c r="A394" s="33" t="s">
        <v>104</v>
      </c>
      <c r="B394" s="53" t="s">
        <v>656</v>
      </c>
      <c r="C394" s="3" t="s">
        <v>340</v>
      </c>
      <c r="D394" s="28">
        <v>0</v>
      </c>
      <c r="E394" s="28">
        <v>0</v>
      </c>
      <c r="F394" s="28">
        <v>369103.44</v>
      </c>
      <c r="G394" s="28">
        <v>369103.44</v>
      </c>
      <c r="H394" s="28">
        <v>0</v>
      </c>
      <c r="I394" s="29">
        <v>0</v>
      </c>
      <c r="K394" s="42" t="s">
        <v>104</v>
      </c>
      <c r="L394" s="43" t="s">
        <v>656</v>
      </c>
      <c r="M394" s="44" t="s">
        <v>340</v>
      </c>
      <c r="N394" s="45">
        <v>0</v>
      </c>
      <c r="O394" s="45">
        <v>0</v>
      </c>
      <c r="P394" s="45">
        <v>369103.44</v>
      </c>
      <c r="Q394" s="45">
        <v>369103.44</v>
      </c>
      <c r="R394" s="45">
        <v>0</v>
      </c>
      <c r="S394" s="46">
        <v>0</v>
      </c>
      <c r="T394" s="47" t="str">
        <f>IF(K394=Balanza_de_Comprobación3[[#This Row],[Columna1]],"S","N")</f>
        <v>S</v>
      </c>
      <c r="U394" s="47" t="str">
        <f>IF(L394=Balanza_de_Comprobación3[[#This Row],[Columna2]],"S","N")</f>
        <v>S</v>
      </c>
      <c r="V394" s="47" t="str">
        <f>IF(M394=Balanza_de_Comprobación3[[#This Row],[Columna3]],"S","N")</f>
        <v>S</v>
      </c>
      <c r="W394" s="47" t="str">
        <f>IF(N394=Balanza_de_Comprobación3[[#This Row],[Columna4]],"S","N")</f>
        <v>S</v>
      </c>
      <c r="X394" s="47" t="str">
        <f>IF(O394=Balanza_de_Comprobación3[[#This Row],[Columna5]],"S","N")</f>
        <v>S</v>
      </c>
      <c r="Y394" s="47" t="str">
        <f>IF(P394=Balanza_de_Comprobación3[[#This Row],[Columna6]],"S","N")</f>
        <v>S</v>
      </c>
      <c r="Z394" s="47" t="str">
        <f>IF(Q394=Balanza_de_Comprobación3[[#This Row],[Columna7]],"S","N")</f>
        <v>S</v>
      </c>
      <c r="AA394" s="47" t="str">
        <f>IF(R394=Balanza_de_Comprobación3[[#This Row],[Columna8]],"S","N")</f>
        <v>S</v>
      </c>
      <c r="AB394" s="47" t="str">
        <f>IF(S394=Balanza_de_Comprobación3[[#This Row],[Columna9]],"S","N")</f>
        <v>S</v>
      </c>
    </row>
    <row r="395" spans="1:28" x14ac:dyDescent="0.25">
      <c r="A395" s="33" t="s">
        <v>104</v>
      </c>
      <c r="B395" s="53" t="s">
        <v>657</v>
      </c>
      <c r="C395" s="3" t="s">
        <v>302</v>
      </c>
      <c r="D395" s="28">
        <v>0</v>
      </c>
      <c r="E395" s="28">
        <v>0</v>
      </c>
      <c r="F395" s="28">
        <v>6386.46</v>
      </c>
      <c r="G395" s="28">
        <v>6386.46</v>
      </c>
      <c r="H395" s="28">
        <v>0</v>
      </c>
      <c r="I395" s="29">
        <v>0</v>
      </c>
      <c r="K395" s="42" t="s">
        <v>104</v>
      </c>
      <c r="L395" s="43" t="s">
        <v>657</v>
      </c>
      <c r="M395" s="44" t="s">
        <v>302</v>
      </c>
      <c r="N395" s="45">
        <v>0</v>
      </c>
      <c r="O395" s="45">
        <v>0</v>
      </c>
      <c r="P395" s="45">
        <v>6386.46</v>
      </c>
      <c r="Q395" s="45">
        <v>6386.46</v>
      </c>
      <c r="R395" s="45">
        <v>0</v>
      </c>
      <c r="S395" s="46">
        <v>0</v>
      </c>
      <c r="T395" s="47" t="str">
        <f>IF(K395=Balanza_de_Comprobación3[[#This Row],[Columna1]],"S","N")</f>
        <v>S</v>
      </c>
      <c r="U395" s="47" t="str">
        <f>IF(L395=Balanza_de_Comprobación3[[#This Row],[Columna2]],"S","N")</f>
        <v>S</v>
      </c>
      <c r="V395" s="47" t="str">
        <f>IF(M395=Balanza_de_Comprobación3[[#This Row],[Columna3]],"S","N")</f>
        <v>S</v>
      </c>
      <c r="W395" s="47" t="str">
        <f>IF(N395=Balanza_de_Comprobación3[[#This Row],[Columna4]],"S","N")</f>
        <v>S</v>
      </c>
      <c r="X395" s="47" t="str">
        <f>IF(O395=Balanza_de_Comprobación3[[#This Row],[Columna5]],"S","N")</f>
        <v>S</v>
      </c>
      <c r="Y395" s="47" t="str">
        <f>IF(P395=Balanza_de_Comprobación3[[#This Row],[Columna6]],"S","N")</f>
        <v>S</v>
      </c>
      <c r="Z395" s="47" t="str">
        <f>IF(Q395=Balanza_de_Comprobación3[[#This Row],[Columna7]],"S","N")</f>
        <v>S</v>
      </c>
      <c r="AA395" s="47" t="str">
        <f>IF(R395=Balanza_de_Comprobación3[[#This Row],[Columna8]],"S","N")</f>
        <v>S</v>
      </c>
      <c r="AB395" s="47" t="str">
        <f>IF(S395=Balanza_de_Comprobación3[[#This Row],[Columna9]],"S","N")</f>
        <v>S</v>
      </c>
    </row>
    <row r="396" spans="1:28" x14ac:dyDescent="0.25">
      <c r="A396" s="33" t="s">
        <v>104</v>
      </c>
      <c r="B396" s="53" t="s">
        <v>658</v>
      </c>
      <c r="C396" s="3" t="s">
        <v>596</v>
      </c>
      <c r="D396" s="28">
        <v>0</v>
      </c>
      <c r="E396" s="28">
        <v>810886</v>
      </c>
      <c r="F396" s="28">
        <v>1824442.05</v>
      </c>
      <c r="G396" s="28">
        <v>1041591.05</v>
      </c>
      <c r="H396" s="28">
        <v>0</v>
      </c>
      <c r="I396" s="29">
        <v>28035</v>
      </c>
      <c r="K396" s="42" t="s">
        <v>104</v>
      </c>
      <c r="L396" s="43" t="s">
        <v>658</v>
      </c>
      <c r="M396" s="44" t="s">
        <v>596</v>
      </c>
      <c r="N396" s="45">
        <v>0</v>
      </c>
      <c r="O396" s="45">
        <v>810886</v>
      </c>
      <c r="P396" s="45">
        <v>1824442.05</v>
      </c>
      <c r="Q396" s="45">
        <v>1041591.05</v>
      </c>
      <c r="R396" s="45">
        <v>0</v>
      </c>
      <c r="S396" s="46">
        <v>28035</v>
      </c>
      <c r="T396" s="47" t="str">
        <f>IF(K396=Balanza_de_Comprobación3[[#This Row],[Columna1]],"S","N")</f>
        <v>S</v>
      </c>
      <c r="U396" s="47" t="str">
        <f>IF(L396=Balanza_de_Comprobación3[[#This Row],[Columna2]],"S","N")</f>
        <v>S</v>
      </c>
      <c r="V396" s="47" t="str">
        <f>IF(M396=Balanza_de_Comprobación3[[#This Row],[Columna3]],"S","N")</f>
        <v>S</v>
      </c>
      <c r="W396" s="47" t="str">
        <f>IF(N396=Balanza_de_Comprobación3[[#This Row],[Columna4]],"S","N")</f>
        <v>S</v>
      </c>
      <c r="X396" s="47" t="str">
        <f>IF(O396=Balanza_de_Comprobación3[[#This Row],[Columna5]],"S","N")</f>
        <v>S</v>
      </c>
      <c r="Y396" s="47" t="str">
        <f>IF(P396=Balanza_de_Comprobación3[[#This Row],[Columna6]],"S","N")</f>
        <v>S</v>
      </c>
      <c r="Z396" s="47" t="str">
        <f>IF(Q396=Balanza_de_Comprobación3[[#This Row],[Columna7]],"S","N")</f>
        <v>S</v>
      </c>
      <c r="AA396" s="47" t="str">
        <f>IF(R396=Balanza_de_Comprobación3[[#This Row],[Columna8]],"S","N")</f>
        <v>S</v>
      </c>
      <c r="AB396" s="47" t="str">
        <f>IF(S396=Balanza_de_Comprobación3[[#This Row],[Columna9]],"S","N")</f>
        <v>S</v>
      </c>
    </row>
    <row r="397" spans="1:28" x14ac:dyDescent="0.25">
      <c r="A397" s="33" t="s">
        <v>104</v>
      </c>
      <c r="B397" s="53" t="s">
        <v>659</v>
      </c>
      <c r="C397" s="3" t="s">
        <v>347</v>
      </c>
      <c r="D397" s="28">
        <v>0</v>
      </c>
      <c r="E397" s="28">
        <v>810886</v>
      </c>
      <c r="F397" s="28">
        <v>1824442.05</v>
      </c>
      <c r="G397" s="28">
        <v>1041591.05</v>
      </c>
      <c r="H397" s="28">
        <v>0</v>
      </c>
      <c r="I397" s="29">
        <v>28035</v>
      </c>
      <c r="K397" s="42" t="s">
        <v>104</v>
      </c>
      <c r="L397" s="43" t="s">
        <v>659</v>
      </c>
      <c r="M397" s="44" t="s">
        <v>347</v>
      </c>
      <c r="N397" s="45">
        <v>0</v>
      </c>
      <c r="O397" s="45">
        <v>810886</v>
      </c>
      <c r="P397" s="45">
        <v>1824442.05</v>
      </c>
      <c r="Q397" s="45">
        <v>1041591.05</v>
      </c>
      <c r="R397" s="45">
        <v>0</v>
      </c>
      <c r="S397" s="46">
        <v>28035</v>
      </c>
      <c r="T397" s="47" t="str">
        <f>IF(K397=Balanza_de_Comprobación3[[#This Row],[Columna1]],"S","N")</f>
        <v>S</v>
      </c>
      <c r="U397" s="47" t="str">
        <f>IF(L397=Balanza_de_Comprobación3[[#This Row],[Columna2]],"S","N")</f>
        <v>S</v>
      </c>
      <c r="V397" s="47" t="str">
        <f>IF(M397=Balanza_de_Comprobación3[[#This Row],[Columna3]],"S","N")</f>
        <v>S</v>
      </c>
      <c r="W397" s="47" t="str">
        <f>IF(N397=Balanza_de_Comprobación3[[#This Row],[Columna4]],"S","N")</f>
        <v>S</v>
      </c>
      <c r="X397" s="47" t="str">
        <f>IF(O397=Balanza_de_Comprobación3[[#This Row],[Columna5]],"S","N")</f>
        <v>S</v>
      </c>
      <c r="Y397" s="47" t="str">
        <f>IF(P397=Balanza_de_Comprobación3[[#This Row],[Columna6]],"S","N")</f>
        <v>S</v>
      </c>
      <c r="Z397" s="47" t="str">
        <f>IF(Q397=Balanza_de_Comprobación3[[#This Row],[Columna7]],"S","N")</f>
        <v>S</v>
      </c>
      <c r="AA397" s="47" t="str">
        <f>IF(R397=Balanza_de_Comprobación3[[#This Row],[Columna8]],"S","N")</f>
        <v>S</v>
      </c>
      <c r="AB397" s="47" t="str">
        <f>IF(S397=Balanza_de_Comprobación3[[#This Row],[Columna9]],"S","N")</f>
        <v>S</v>
      </c>
    </row>
    <row r="398" spans="1:28" x14ac:dyDescent="0.25">
      <c r="A398" s="33" t="s">
        <v>104</v>
      </c>
      <c r="B398" s="53" t="s">
        <v>660</v>
      </c>
      <c r="C398" s="3" t="s">
        <v>618</v>
      </c>
      <c r="D398" s="28">
        <v>0</v>
      </c>
      <c r="E398" s="28">
        <v>0</v>
      </c>
      <c r="F398" s="28">
        <v>230766</v>
      </c>
      <c r="G398" s="28">
        <v>230766</v>
      </c>
      <c r="H398" s="28">
        <v>0</v>
      </c>
      <c r="I398" s="29">
        <v>0</v>
      </c>
      <c r="K398" s="42" t="s">
        <v>104</v>
      </c>
      <c r="L398" s="43" t="s">
        <v>660</v>
      </c>
      <c r="M398" s="44" t="s">
        <v>618</v>
      </c>
      <c r="N398" s="45">
        <v>0</v>
      </c>
      <c r="O398" s="45">
        <v>0</v>
      </c>
      <c r="P398" s="45">
        <v>230766</v>
      </c>
      <c r="Q398" s="45">
        <v>230766</v>
      </c>
      <c r="R398" s="45">
        <v>0</v>
      </c>
      <c r="S398" s="46">
        <v>0</v>
      </c>
      <c r="T398" s="47" t="str">
        <f>IF(K398=Balanza_de_Comprobación3[[#This Row],[Columna1]],"S","N")</f>
        <v>S</v>
      </c>
      <c r="U398" s="47" t="str">
        <f>IF(L398=Balanza_de_Comprobación3[[#This Row],[Columna2]],"S","N")</f>
        <v>S</v>
      </c>
      <c r="V398" s="47" t="str">
        <f>IF(M398=Balanza_de_Comprobación3[[#This Row],[Columna3]],"S","N")</f>
        <v>S</v>
      </c>
      <c r="W398" s="47" t="str">
        <f>IF(N398=Balanza_de_Comprobación3[[#This Row],[Columna4]],"S","N")</f>
        <v>S</v>
      </c>
      <c r="X398" s="47" t="str">
        <f>IF(O398=Balanza_de_Comprobación3[[#This Row],[Columna5]],"S","N")</f>
        <v>S</v>
      </c>
      <c r="Y398" s="47" t="str">
        <f>IF(P398=Balanza_de_Comprobación3[[#This Row],[Columna6]],"S","N")</f>
        <v>S</v>
      </c>
      <c r="Z398" s="47" t="str">
        <f>IF(Q398=Balanza_de_Comprobación3[[#This Row],[Columna7]],"S","N")</f>
        <v>S</v>
      </c>
      <c r="AA398" s="47" t="str">
        <f>IF(R398=Balanza_de_Comprobación3[[#This Row],[Columna8]],"S","N")</f>
        <v>S</v>
      </c>
      <c r="AB398" s="47" t="str">
        <f>IF(S398=Balanza_de_Comprobación3[[#This Row],[Columna9]],"S","N")</f>
        <v>S</v>
      </c>
    </row>
    <row r="399" spans="1:28" x14ac:dyDescent="0.25">
      <c r="A399" s="33" t="s">
        <v>104</v>
      </c>
      <c r="B399" s="53" t="s">
        <v>661</v>
      </c>
      <c r="C399" s="3" t="s">
        <v>373</v>
      </c>
      <c r="D399" s="28">
        <v>0</v>
      </c>
      <c r="E399" s="28">
        <v>0</v>
      </c>
      <c r="F399" s="28">
        <v>230766</v>
      </c>
      <c r="G399" s="28">
        <v>230766</v>
      </c>
      <c r="H399" s="28">
        <v>0</v>
      </c>
      <c r="I399" s="29">
        <v>0</v>
      </c>
      <c r="K399" s="42" t="s">
        <v>104</v>
      </c>
      <c r="L399" s="43" t="s">
        <v>661</v>
      </c>
      <c r="M399" s="44" t="s">
        <v>373</v>
      </c>
      <c r="N399" s="45">
        <v>0</v>
      </c>
      <c r="O399" s="45">
        <v>0</v>
      </c>
      <c r="P399" s="45">
        <v>230766</v>
      </c>
      <c r="Q399" s="45">
        <v>230766</v>
      </c>
      <c r="R399" s="45">
        <v>0</v>
      </c>
      <c r="S399" s="46">
        <v>0</v>
      </c>
      <c r="T399" s="47" t="str">
        <f>IF(K399=Balanza_de_Comprobación3[[#This Row],[Columna1]],"S","N")</f>
        <v>S</v>
      </c>
      <c r="U399" s="47" t="str">
        <f>IF(L399=Balanza_de_Comprobación3[[#This Row],[Columna2]],"S","N")</f>
        <v>S</v>
      </c>
      <c r="V399" s="47" t="str">
        <f>IF(M399=Balanza_de_Comprobación3[[#This Row],[Columna3]],"S","N")</f>
        <v>S</v>
      </c>
      <c r="W399" s="47" t="str">
        <f>IF(N399=Balanza_de_Comprobación3[[#This Row],[Columna4]],"S","N")</f>
        <v>S</v>
      </c>
      <c r="X399" s="47" t="str">
        <f>IF(O399=Balanza_de_Comprobación3[[#This Row],[Columna5]],"S","N")</f>
        <v>S</v>
      </c>
      <c r="Y399" s="47" t="str">
        <f>IF(P399=Balanza_de_Comprobación3[[#This Row],[Columna6]],"S","N")</f>
        <v>S</v>
      </c>
      <c r="Z399" s="47" t="str">
        <f>IF(Q399=Balanza_de_Comprobación3[[#This Row],[Columna7]],"S","N")</f>
        <v>S</v>
      </c>
      <c r="AA399" s="47" t="str">
        <f>IF(R399=Balanza_de_Comprobación3[[#This Row],[Columna8]],"S","N")</f>
        <v>S</v>
      </c>
      <c r="AB399" s="47" t="str">
        <f>IF(S399=Balanza_de_Comprobación3[[#This Row],[Columna9]],"S","N")</f>
        <v>S</v>
      </c>
    </row>
    <row r="400" spans="1:28" x14ac:dyDescent="0.25">
      <c r="A400" s="33" t="s">
        <v>104</v>
      </c>
      <c r="B400" s="53" t="s">
        <v>662</v>
      </c>
      <c r="C400" s="3" t="s">
        <v>621</v>
      </c>
      <c r="D400" s="28">
        <v>0</v>
      </c>
      <c r="E400" s="28">
        <v>0</v>
      </c>
      <c r="F400" s="28">
        <v>7891414.1299999999</v>
      </c>
      <c r="G400" s="28">
        <v>10648489.130000001</v>
      </c>
      <c r="H400" s="28">
        <v>0</v>
      </c>
      <c r="I400" s="29">
        <v>2757075</v>
      </c>
      <c r="K400" s="42" t="s">
        <v>104</v>
      </c>
      <c r="L400" s="43" t="s">
        <v>662</v>
      </c>
      <c r="M400" s="44" t="s">
        <v>621</v>
      </c>
      <c r="N400" s="45">
        <v>0</v>
      </c>
      <c r="O400" s="45">
        <v>0</v>
      </c>
      <c r="P400" s="45">
        <v>7891414.1299999999</v>
      </c>
      <c r="Q400" s="45">
        <v>10648489.130000001</v>
      </c>
      <c r="R400" s="45">
        <v>0</v>
      </c>
      <c r="S400" s="46">
        <v>2757075</v>
      </c>
      <c r="T400" s="47" t="str">
        <f>IF(K400=Balanza_de_Comprobación3[[#This Row],[Columna1]],"S","N")</f>
        <v>S</v>
      </c>
      <c r="U400" s="47" t="str">
        <f>IF(L400=Balanza_de_Comprobación3[[#This Row],[Columna2]],"S","N")</f>
        <v>S</v>
      </c>
      <c r="V400" s="47" t="str">
        <f>IF(M400=Balanza_de_Comprobación3[[#This Row],[Columna3]],"S","N")</f>
        <v>S</v>
      </c>
      <c r="W400" s="47" t="str">
        <f>IF(N400=Balanza_de_Comprobación3[[#This Row],[Columna4]],"S","N")</f>
        <v>S</v>
      </c>
      <c r="X400" s="47" t="str">
        <f>IF(O400=Balanza_de_Comprobación3[[#This Row],[Columna5]],"S","N")</f>
        <v>S</v>
      </c>
      <c r="Y400" s="47" t="str">
        <f>IF(P400=Balanza_de_Comprobación3[[#This Row],[Columna6]],"S","N")</f>
        <v>S</v>
      </c>
      <c r="Z400" s="47" t="str">
        <f>IF(Q400=Balanza_de_Comprobación3[[#This Row],[Columna7]],"S","N")</f>
        <v>S</v>
      </c>
      <c r="AA400" s="47" t="str">
        <f>IF(R400=Balanza_de_Comprobación3[[#This Row],[Columna8]],"S","N")</f>
        <v>S</v>
      </c>
      <c r="AB400" s="47" t="str">
        <f>IF(S400=Balanza_de_Comprobación3[[#This Row],[Columna9]],"S","N")</f>
        <v>S</v>
      </c>
    </row>
    <row r="401" spans="1:28" x14ac:dyDescent="0.25">
      <c r="A401" s="33" t="s">
        <v>104</v>
      </c>
      <c r="B401" s="53" t="s">
        <v>663</v>
      </c>
      <c r="C401" s="3" t="s">
        <v>355</v>
      </c>
      <c r="D401" s="28">
        <v>0</v>
      </c>
      <c r="E401" s="28">
        <v>0</v>
      </c>
      <c r="F401" s="28">
        <v>7891414.1299999999</v>
      </c>
      <c r="G401" s="28">
        <v>10648489.130000001</v>
      </c>
      <c r="H401" s="28">
        <v>0</v>
      </c>
      <c r="I401" s="29">
        <v>2757075</v>
      </c>
      <c r="K401" s="42" t="s">
        <v>104</v>
      </c>
      <c r="L401" s="43" t="s">
        <v>663</v>
      </c>
      <c r="M401" s="44" t="s">
        <v>355</v>
      </c>
      <c r="N401" s="45">
        <v>0</v>
      </c>
      <c r="O401" s="45">
        <v>0</v>
      </c>
      <c r="P401" s="45">
        <v>7891414.1299999999</v>
      </c>
      <c r="Q401" s="45">
        <v>10648489.130000001</v>
      </c>
      <c r="R401" s="45">
        <v>0</v>
      </c>
      <c r="S401" s="46">
        <v>2757075</v>
      </c>
      <c r="T401" s="47" t="str">
        <f>IF(K401=Balanza_de_Comprobación3[[#This Row],[Columna1]],"S","N")</f>
        <v>S</v>
      </c>
      <c r="U401" s="47" t="str">
        <f>IF(L401=Balanza_de_Comprobación3[[#This Row],[Columna2]],"S","N")</f>
        <v>S</v>
      </c>
      <c r="V401" s="47" t="str">
        <f>IF(M401=Balanza_de_Comprobación3[[#This Row],[Columna3]],"S","N")</f>
        <v>S</v>
      </c>
      <c r="W401" s="47" t="str">
        <f>IF(N401=Balanza_de_Comprobación3[[#This Row],[Columna4]],"S","N")</f>
        <v>S</v>
      </c>
      <c r="X401" s="47" t="str">
        <f>IF(O401=Balanza_de_Comprobación3[[#This Row],[Columna5]],"S","N")</f>
        <v>S</v>
      </c>
      <c r="Y401" s="47" t="str">
        <f>IF(P401=Balanza_de_Comprobación3[[#This Row],[Columna6]],"S","N")</f>
        <v>S</v>
      </c>
      <c r="Z401" s="47" t="str">
        <f>IF(Q401=Balanza_de_Comprobación3[[#This Row],[Columna7]],"S","N")</f>
        <v>S</v>
      </c>
      <c r="AA401" s="47" t="str">
        <f>IF(R401=Balanza_de_Comprobación3[[#This Row],[Columna8]],"S","N")</f>
        <v>S</v>
      </c>
      <c r="AB401" s="47" t="str">
        <f>IF(S401=Balanza_de_Comprobación3[[#This Row],[Columna9]],"S","N")</f>
        <v>S</v>
      </c>
    </row>
    <row r="402" spans="1:28" x14ac:dyDescent="0.25">
      <c r="A402" s="33" t="s">
        <v>104</v>
      </c>
      <c r="B402" s="53" t="s">
        <v>664</v>
      </c>
      <c r="C402" s="3" t="s">
        <v>599</v>
      </c>
      <c r="D402" s="28">
        <v>0</v>
      </c>
      <c r="E402" s="28">
        <v>0</v>
      </c>
      <c r="F402" s="28">
        <v>65888939.530000001</v>
      </c>
      <c r="G402" s="28">
        <v>65888939.530000001</v>
      </c>
      <c r="H402" s="28">
        <v>0</v>
      </c>
      <c r="I402" s="29">
        <v>0</v>
      </c>
      <c r="K402" s="42" t="s">
        <v>104</v>
      </c>
      <c r="L402" s="43" t="s">
        <v>664</v>
      </c>
      <c r="M402" s="44" t="s">
        <v>599</v>
      </c>
      <c r="N402" s="45">
        <v>0</v>
      </c>
      <c r="O402" s="45">
        <v>0</v>
      </c>
      <c r="P402" s="45">
        <v>65888939.530000001</v>
      </c>
      <c r="Q402" s="45">
        <v>65888939.530000001</v>
      </c>
      <c r="R402" s="45">
        <v>0</v>
      </c>
      <c r="S402" s="46">
        <v>0</v>
      </c>
      <c r="T402" s="47" t="str">
        <f>IF(K402=Balanza_de_Comprobación3[[#This Row],[Columna1]],"S","N")</f>
        <v>S</v>
      </c>
      <c r="U402" s="47" t="str">
        <f>IF(L402=Balanza_de_Comprobación3[[#This Row],[Columna2]],"S","N")</f>
        <v>S</v>
      </c>
      <c r="V402" s="47" t="str">
        <f>IF(M402=Balanza_de_Comprobación3[[#This Row],[Columna3]],"S","N")</f>
        <v>S</v>
      </c>
      <c r="W402" s="47" t="str">
        <f>IF(N402=Balanza_de_Comprobación3[[#This Row],[Columna4]],"S","N")</f>
        <v>S</v>
      </c>
      <c r="X402" s="47" t="str">
        <f>IF(O402=Balanza_de_Comprobación3[[#This Row],[Columna5]],"S","N")</f>
        <v>S</v>
      </c>
      <c r="Y402" s="47" t="str">
        <f>IF(P402=Balanza_de_Comprobación3[[#This Row],[Columna6]],"S","N")</f>
        <v>S</v>
      </c>
      <c r="Z402" s="47" t="str">
        <f>IF(Q402=Balanza_de_Comprobación3[[#This Row],[Columna7]],"S","N")</f>
        <v>S</v>
      </c>
      <c r="AA402" s="47" t="str">
        <f>IF(R402=Balanza_de_Comprobación3[[#This Row],[Columna8]],"S","N")</f>
        <v>S</v>
      </c>
      <c r="AB402" s="47" t="str">
        <f>IF(S402=Balanza_de_Comprobación3[[#This Row],[Columna9]],"S","N")</f>
        <v>S</v>
      </c>
    </row>
    <row r="403" spans="1:28" x14ac:dyDescent="0.25">
      <c r="A403" s="33" t="s">
        <v>104</v>
      </c>
      <c r="B403" s="53" t="s">
        <v>665</v>
      </c>
      <c r="C403" s="3" t="s">
        <v>361</v>
      </c>
      <c r="D403" s="28">
        <v>0</v>
      </c>
      <c r="E403" s="28">
        <v>0</v>
      </c>
      <c r="F403" s="28">
        <v>65888939.530000001</v>
      </c>
      <c r="G403" s="28">
        <v>65888939.530000001</v>
      </c>
      <c r="H403" s="28">
        <v>0</v>
      </c>
      <c r="I403" s="29">
        <v>0</v>
      </c>
      <c r="K403" s="42" t="s">
        <v>104</v>
      </c>
      <c r="L403" s="43" t="s">
        <v>665</v>
      </c>
      <c r="M403" s="44" t="s">
        <v>361</v>
      </c>
      <c r="N403" s="45">
        <v>0</v>
      </c>
      <c r="O403" s="45">
        <v>0</v>
      </c>
      <c r="P403" s="45">
        <v>65888939.530000001</v>
      </c>
      <c r="Q403" s="45">
        <v>65888939.530000001</v>
      </c>
      <c r="R403" s="45">
        <v>0</v>
      </c>
      <c r="S403" s="46">
        <v>0</v>
      </c>
      <c r="T403" s="47" t="str">
        <f>IF(K403=Balanza_de_Comprobación3[[#This Row],[Columna1]],"S","N")</f>
        <v>S</v>
      </c>
      <c r="U403" s="47" t="str">
        <f>IF(L403=Balanza_de_Comprobación3[[#This Row],[Columna2]],"S","N")</f>
        <v>S</v>
      </c>
      <c r="V403" s="47" t="str">
        <f>IF(M403=Balanza_de_Comprobación3[[#This Row],[Columna3]],"S","N")</f>
        <v>S</v>
      </c>
      <c r="W403" s="47" t="str">
        <f>IF(N403=Balanza_de_Comprobación3[[#This Row],[Columna4]],"S","N")</f>
        <v>S</v>
      </c>
      <c r="X403" s="47" t="str">
        <f>IF(O403=Balanza_de_Comprobación3[[#This Row],[Columna5]],"S","N")</f>
        <v>S</v>
      </c>
      <c r="Y403" s="47" t="str">
        <f>IF(P403=Balanza_de_Comprobación3[[#This Row],[Columna6]],"S","N")</f>
        <v>S</v>
      </c>
      <c r="Z403" s="47" t="str">
        <f>IF(Q403=Balanza_de_Comprobación3[[#This Row],[Columna7]],"S","N")</f>
        <v>S</v>
      </c>
      <c r="AA403" s="47" t="str">
        <f>IF(R403=Balanza_de_Comprobación3[[#This Row],[Columna8]],"S","N")</f>
        <v>S</v>
      </c>
      <c r="AB403" s="47" t="str">
        <f>IF(S403=Balanza_de_Comprobación3[[#This Row],[Columna9]],"S","N")</f>
        <v>S</v>
      </c>
    </row>
    <row r="404" spans="1:28" x14ac:dyDescent="0.25">
      <c r="A404" s="33" t="s">
        <v>104</v>
      </c>
      <c r="B404" s="53" t="s">
        <v>666</v>
      </c>
      <c r="C404" s="3" t="s">
        <v>602</v>
      </c>
      <c r="D404" s="28">
        <v>0</v>
      </c>
      <c r="E404" s="28">
        <v>0</v>
      </c>
      <c r="F404" s="28">
        <v>330557300.94999999</v>
      </c>
      <c r="G404" s="28">
        <v>330557300.94999999</v>
      </c>
      <c r="H404" s="28">
        <v>0</v>
      </c>
      <c r="I404" s="29">
        <v>0</v>
      </c>
      <c r="K404" s="42" t="s">
        <v>104</v>
      </c>
      <c r="L404" s="43" t="s">
        <v>666</v>
      </c>
      <c r="M404" s="44" t="s">
        <v>602</v>
      </c>
      <c r="N404" s="45">
        <v>0</v>
      </c>
      <c r="O404" s="45">
        <v>0</v>
      </c>
      <c r="P404" s="45">
        <v>330557300.94999999</v>
      </c>
      <c r="Q404" s="45">
        <v>330557300.94999999</v>
      </c>
      <c r="R404" s="45">
        <v>0</v>
      </c>
      <c r="S404" s="46">
        <v>0</v>
      </c>
      <c r="T404" s="47" t="str">
        <f>IF(K404=Balanza_de_Comprobación3[[#This Row],[Columna1]],"S","N")</f>
        <v>S</v>
      </c>
      <c r="U404" s="47" t="str">
        <f>IF(L404=Balanza_de_Comprobación3[[#This Row],[Columna2]],"S","N")</f>
        <v>S</v>
      </c>
      <c r="V404" s="47" t="str">
        <f>IF(M404=Balanza_de_Comprobación3[[#This Row],[Columna3]],"S","N")</f>
        <v>S</v>
      </c>
      <c r="W404" s="47" t="str">
        <f>IF(N404=Balanza_de_Comprobación3[[#This Row],[Columna4]],"S","N")</f>
        <v>S</v>
      </c>
      <c r="X404" s="47" t="str">
        <f>IF(O404=Balanza_de_Comprobación3[[#This Row],[Columna5]],"S","N")</f>
        <v>S</v>
      </c>
      <c r="Y404" s="47" t="str">
        <f>IF(P404=Balanza_de_Comprobación3[[#This Row],[Columna6]],"S","N")</f>
        <v>S</v>
      </c>
      <c r="Z404" s="47" t="str">
        <f>IF(Q404=Balanza_de_Comprobación3[[#This Row],[Columna7]],"S","N")</f>
        <v>S</v>
      </c>
      <c r="AA404" s="47" t="str">
        <f>IF(R404=Balanza_de_Comprobación3[[#This Row],[Columna8]],"S","N")</f>
        <v>S</v>
      </c>
      <c r="AB404" s="47" t="str">
        <f>IF(S404=Balanza_de_Comprobación3[[#This Row],[Columna9]],"S","N")</f>
        <v>S</v>
      </c>
    </row>
    <row r="405" spans="1:28" x14ac:dyDescent="0.25">
      <c r="A405" s="33" t="s">
        <v>104</v>
      </c>
      <c r="B405" s="53" t="s">
        <v>667</v>
      </c>
      <c r="C405" s="3" t="s">
        <v>365</v>
      </c>
      <c r="D405" s="28">
        <v>0</v>
      </c>
      <c r="E405" s="28">
        <v>0</v>
      </c>
      <c r="F405" s="28">
        <v>330557300.94999999</v>
      </c>
      <c r="G405" s="28">
        <v>330557300.94999999</v>
      </c>
      <c r="H405" s="28">
        <v>0</v>
      </c>
      <c r="I405" s="29">
        <v>0</v>
      </c>
      <c r="K405" s="42" t="s">
        <v>104</v>
      </c>
      <c r="L405" s="43" t="s">
        <v>667</v>
      </c>
      <c r="M405" s="44" t="s">
        <v>365</v>
      </c>
      <c r="N405" s="45">
        <v>0</v>
      </c>
      <c r="O405" s="45">
        <v>0</v>
      </c>
      <c r="P405" s="45">
        <v>330557300.94999999</v>
      </c>
      <c r="Q405" s="45">
        <v>330557300.94999999</v>
      </c>
      <c r="R405" s="45">
        <v>0</v>
      </c>
      <c r="S405" s="46">
        <v>0</v>
      </c>
      <c r="T405" s="47" t="str">
        <f>IF(K405=Balanza_de_Comprobación3[[#This Row],[Columna1]],"S","N")</f>
        <v>S</v>
      </c>
      <c r="U405" s="47" t="str">
        <f>IF(L405=Balanza_de_Comprobación3[[#This Row],[Columna2]],"S","N")</f>
        <v>S</v>
      </c>
      <c r="V405" s="47" t="str">
        <f>IF(M405=Balanza_de_Comprobación3[[#This Row],[Columna3]],"S","N")</f>
        <v>S</v>
      </c>
      <c r="W405" s="47" t="str">
        <f>IF(N405=Balanza_de_Comprobación3[[#This Row],[Columna4]],"S","N")</f>
        <v>S</v>
      </c>
      <c r="X405" s="47" t="str">
        <f>IF(O405=Balanza_de_Comprobación3[[#This Row],[Columna5]],"S","N")</f>
        <v>S</v>
      </c>
      <c r="Y405" s="47" t="str">
        <f>IF(P405=Balanza_de_Comprobación3[[#This Row],[Columna6]],"S","N")</f>
        <v>S</v>
      </c>
      <c r="Z405" s="47" t="str">
        <f>IF(Q405=Balanza_de_Comprobación3[[#This Row],[Columna7]],"S","N")</f>
        <v>S</v>
      </c>
      <c r="AA405" s="47" t="str">
        <f>IF(R405=Balanza_de_Comprobación3[[#This Row],[Columna8]],"S","N")</f>
        <v>S</v>
      </c>
      <c r="AB405" s="47" t="str">
        <f>IF(S405=Balanza_de_Comprobación3[[#This Row],[Columna9]],"S","N")</f>
        <v>S</v>
      </c>
    </row>
    <row r="406" spans="1:28" x14ac:dyDescent="0.25">
      <c r="A406" s="33" t="s">
        <v>104</v>
      </c>
      <c r="B406" s="53" t="s">
        <v>668</v>
      </c>
      <c r="C406" s="3" t="s">
        <v>367</v>
      </c>
      <c r="D406" s="28">
        <v>0</v>
      </c>
      <c r="E406" s="28">
        <v>0</v>
      </c>
      <c r="F406" s="28">
        <v>330960828.94999999</v>
      </c>
      <c r="G406" s="28">
        <v>330960828.94999999</v>
      </c>
      <c r="H406" s="28">
        <v>0</v>
      </c>
      <c r="I406" s="29">
        <v>0</v>
      </c>
      <c r="K406" s="42" t="s">
        <v>104</v>
      </c>
      <c r="L406" s="43" t="s">
        <v>668</v>
      </c>
      <c r="M406" s="44" t="s">
        <v>367</v>
      </c>
      <c r="N406" s="45">
        <v>0</v>
      </c>
      <c r="O406" s="45">
        <v>0</v>
      </c>
      <c r="P406" s="45">
        <v>330960828.94999999</v>
      </c>
      <c r="Q406" s="45">
        <v>330960828.94999999</v>
      </c>
      <c r="R406" s="45">
        <v>0</v>
      </c>
      <c r="S406" s="46">
        <v>0</v>
      </c>
      <c r="T406" s="47" t="str">
        <f>IF(K406=Balanza_de_Comprobación3[[#This Row],[Columna1]],"S","N")</f>
        <v>S</v>
      </c>
      <c r="U406" s="47" t="str">
        <f>IF(L406=Balanza_de_Comprobación3[[#This Row],[Columna2]],"S","N")</f>
        <v>S</v>
      </c>
      <c r="V406" s="47" t="str">
        <f>IF(M406=Balanza_de_Comprobación3[[#This Row],[Columna3]],"S","N")</f>
        <v>S</v>
      </c>
      <c r="W406" s="47" t="str">
        <f>IF(N406=Balanza_de_Comprobación3[[#This Row],[Columna4]],"S","N")</f>
        <v>S</v>
      </c>
      <c r="X406" s="47" t="str">
        <f>IF(O406=Balanza_de_Comprobación3[[#This Row],[Columna5]],"S","N")</f>
        <v>S</v>
      </c>
      <c r="Y406" s="47" t="str">
        <f>IF(P406=Balanza_de_Comprobación3[[#This Row],[Columna6]],"S","N")</f>
        <v>S</v>
      </c>
      <c r="Z406" s="47" t="str">
        <f>IF(Q406=Balanza_de_Comprobación3[[#This Row],[Columna7]],"S","N")</f>
        <v>S</v>
      </c>
      <c r="AA406" s="47" t="str">
        <f>IF(R406=Balanza_de_Comprobación3[[#This Row],[Columna8]],"S","N")</f>
        <v>S</v>
      </c>
      <c r="AB406" s="47" t="str">
        <f>IF(S406=Balanza_de_Comprobación3[[#This Row],[Columna9]],"S","N")</f>
        <v>S</v>
      </c>
    </row>
    <row r="407" spans="1:28" x14ac:dyDescent="0.25">
      <c r="A407" s="33" t="s">
        <v>104</v>
      </c>
      <c r="B407" s="53" t="s">
        <v>669</v>
      </c>
      <c r="C407" s="3" t="s">
        <v>369</v>
      </c>
      <c r="D407" s="28">
        <v>0</v>
      </c>
      <c r="E407" s="28">
        <v>0</v>
      </c>
      <c r="F407" s="28">
        <v>-403528</v>
      </c>
      <c r="G407" s="28">
        <v>-403528</v>
      </c>
      <c r="H407" s="28">
        <v>0</v>
      </c>
      <c r="I407" s="29">
        <v>0</v>
      </c>
      <c r="K407" s="42" t="s">
        <v>104</v>
      </c>
      <c r="L407" s="43" t="s">
        <v>669</v>
      </c>
      <c r="M407" s="44" t="s">
        <v>369</v>
      </c>
      <c r="N407" s="45">
        <v>0</v>
      </c>
      <c r="O407" s="45">
        <v>0</v>
      </c>
      <c r="P407" s="45">
        <v>-403528</v>
      </c>
      <c r="Q407" s="45">
        <v>-403528</v>
      </c>
      <c r="R407" s="45">
        <v>0</v>
      </c>
      <c r="S407" s="46">
        <v>0</v>
      </c>
      <c r="T407" s="47" t="str">
        <f>IF(K407=Balanza_de_Comprobación3[[#This Row],[Columna1]],"S","N")</f>
        <v>S</v>
      </c>
      <c r="U407" s="47" t="str">
        <f>IF(L407=Balanza_de_Comprobación3[[#This Row],[Columna2]],"S","N")</f>
        <v>S</v>
      </c>
      <c r="V407" s="47" t="str">
        <f>IF(M407=Balanza_de_Comprobación3[[#This Row],[Columna3]],"S","N")</f>
        <v>S</v>
      </c>
      <c r="W407" s="47" t="str">
        <f>IF(N407=Balanza_de_Comprobación3[[#This Row],[Columna4]],"S","N")</f>
        <v>S</v>
      </c>
      <c r="X407" s="47" t="str">
        <f>IF(O407=Balanza_de_Comprobación3[[#This Row],[Columna5]],"S","N")</f>
        <v>S</v>
      </c>
      <c r="Y407" s="47" t="str">
        <f>IF(P407=Balanza_de_Comprobación3[[#This Row],[Columna6]],"S","N")</f>
        <v>S</v>
      </c>
      <c r="Z407" s="47" t="str">
        <f>IF(Q407=Balanza_de_Comprobación3[[#This Row],[Columna7]],"S","N")</f>
        <v>S</v>
      </c>
      <c r="AA407" s="47" t="str">
        <f>IF(R407=Balanza_de_Comprobación3[[#This Row],[Columna8]],"S","N")</f>
        <v>S</v>
      </c>
      <c r="AB407" s="47" t="str">
        <f>IF(S407=Balanza_de_Comprobación3[[#This Row],[Columna9]],"S","N")</f>
        <v>S</v>
      </c>
    </row>
    <row r="408" spans="1:28" x14ac:dyDescent="0.25">
      <c r="A408" s="33" t="s">
        <v>104</v>
      </c>
      <c r="B408" s="53" t="s">
        <v>670</v>
      </c>
      <c r="C408" s="3" t="s">
        <v>671</v>
      </c>
      <c r="D408" s="28">
        <v>0</v>
      </c>
      <c r="E408" s="28">
        <v>8964436268.5499992</v>
      </c>
      <c r="F408" s="28">
        <v>0</v>
      </c>
      <c r="G408" s="28">
        <v>407072983.48000002</v>
      </c>
      <c r="H408" s="28">
        <v>0</v>
      </c>
      <c r="I408" s="29">
        <v>9371509252.0300007</v>
      </c>
      <c r="K408" s="42" t="s">
        <v>104</v>
      </c>
      <c r="L408" s="43" t="s">
        <v>670</v>
      </c>
      <c r="M408" s="44" t="s">
        <v>671</v>
      </c>
      <c r="N408" s="45">
        <v>0</v>
      </c>
      <c r="O408" s="45">
        <v>8964436268.5499992</v>
      </c>
      <c r="P408" s="45">
        <v>0</v>
      </c>
      <c r="Q408" s="45">
        <v>407072983.48000002</v>
      </c>
      <c r="R408" s="45">
        <v>0</v>
      </c>
      <c r="S408" s="46">
        <v>9371509252.0300007</v>
      </c>
      <c r="T408" s="47" t="str">
        <f>IF(K408=Balanza_de_Comprobación3[[#This Row],[Columna1]],"S","N")</f>
        <v>S</v>
      </c>
      <c r="U408" s="47" t="str">
        <f>IF(L408=Balanza_de_Comprobación3[[#This Row],[Columna2]],"S","N")</f>
        <v>S</v>
      </c>
      <c r="V408" s="47" t="str">
        <f>IF(M408=Balanza_de_Comprobación3[[#This Row],[Columna3]],"S","N")</f>
        <v>S</v>
      </c>
      <c r="W408" s="47" t="str">
        <f>IF(N408=Balanza_de_Comprobación3[[#This Row],[Columna4]],"S","N")</f>
        <v>S</v>
      </c>
      <c r="X408" s="47" t="str">
        <f>IF(O408=Balanza_de_Comprobación3[[#This Row],[Columna5]],"S","N")</f>
        <v>S</v>
      </c>
      <c r="Y408" s="47" t="str">
        <f>IF(P408=Balanza_de_Comprobación3[[#This Row],[Columna6]],"S","N")</f>
        <v>S</v>
      </c>
      <c r="Z408" s="47" t="str">
        <f>IF(Q408=Balanza_de_Comprobación3[[#This Row],[Columna7]],"S","N")</f>
        <v>S</v>
      </c>
      <c r="AA408" s="47" t="str">
        <f>IF(R408=Balanza_de_Comprobación3[[#This Row],[Columna8]],"S","N")</f>
        <v>S</v>
      </c>
      <c r="AB408" s="47" t="str">
        <f>IF(S408=Balanza_de_Comprobación3[[#This Row],[Columna9]],"S","N")</f>
        <v>S</v>
      </c>
    </row>
    <row r="409" spans="1:28" x14ac:dyDescent="0.25">
      <c r="A409" s="33" t="s">
        <v>104</v>
      </c>
      <c r="B409" s="53" t="s">
        <v>672</v>
      </c>
      <c r="C409" s="3" t="s">
        <v>99</v>
      </c>
      <c r="D409" s="28">
        <v>0</v>
      </c>
      <c r="E409" s="28">
        <v>8686741.1799999997</v>
      </c>
      <c r="F409" s="28">
        <v>0</v>
      </c>
      <c r="G409" s="28">
        <v>680120.82</v>
      </c>
      <c r="H409" s="28">
        <v>0</v>
      </c>
      <c r="I409" s="29">
        <v>9366862</v>
      </c>
      <c r="K409" s="42" t="s">
        <v>104</v>
      </c>
      <c r="L409" s="43" t="s">
        <v>672</v>
      </c>
      <c r="M409" s="44" t="s">
        <v>99</v>
      </c>
      <c r="N409" s="45">
        <v>0</v>
      </c>
      <c r="O409" s="45">
        <v>8686741.1799999997</v>
      </c>
      <c r="P409" s="45">
        <v>0</v>
      </c>
      <c r="Q409" s="45">
        <v>680120.82</v>
      </c>
      <c r="R409" s="45">
        <v>0</v>
      </c>
      <c r="S409" s="46">
        <v>9366862</v>
      </c>
      <c r="T409" s="47" t="str">
        <f>IF(K409=Balanza_de_Comprobación3[[#This Row],[Columna1]],"S","N")</f>
        <v>S</v>
      </c>
      <c r="U409" s="47" t="str">
        <f>IF(L409=Balanza_de_Comprobación3[[#This Row],[Columna2]],"S","N")</f>
        <v>S</v>
      </c>
      <c r="V409" s="47" t="str">
        <f>IF(M409=Balanza_de_Comprobación3[[#This Row],[Columna3]],"S","N")</f>
        <v>S</v>
      </c>
      <c r="W409" s="47" t="str">
        <f>IF(N409=Balanza_de_Comprobación3[[#This Row],[Columna4]],"S","N")</f>
        <v>S</v>
      </c>
      <c r="X409" s="47" t="str">
        <f>IF(O409=Balanza_de_Comprobación3[[#This Row],[Columna5]],"S","N")</f>
        <v>S</v>
      </c>
      <c r="Y409" s="47" t="str">
        <f>IF(P409=Balanza_de_Comprobación3[[#This Row],[Columna6]],"S","N")</f>
        <v>S</v>
      </c>
      <c r="Z409" s="47" t="str">
        <f>IF(Q409=Balanza_de_Comprobación3[[#This Row],[Columna7]],"S","N")</f>
        <v>S</v>
      </c>
      <c r="AA409" s="47" t="str">
        <f>IF(R409=Balanza_de_Comprobación3[[#This Row],[Columna8]],"S","N")</f>
        <v>S</v>
      </c>
      <c r="AB409" s="47" t="str">
        <f>IF(S409=Balanza_de_Comprobación3[[#This Row],[Columna9]],"S","N")</f>
        <v>S</v>
      </c>
    </row>
    <row r="410" spans="1:28" x14ac:dyDescent="0.25">
      <c r="A410" s="33" t="s">
        <v>104</v>
      </c>
      <c r="B410" s="53" t="s">
        <v>673</v>
      </c>
      <c r="C410" s="3" t="s">
        <v>333</v>
      </c>
      <c r="D410" s="28">
        <v>0</v>
      </c>
      <c r="E410" s="28">
        <v>8686741.1799999997</v>
      </c>
      <c r="F410" s="28">
        <v>0</v>
      </c>
      <c r="G410" s="28">
        <v>680120.82</v>
      </c>
      <c r="H410" s="28">
        <v>0</v>
      </c>
      <c r="I410" s="29">
        <v>9366862</v>
      </c>
      <c r="K410" s="42" t="s">
        <v>104</v>
      </c>
      <c r="L410" s="43" t="s">
        <v>673</v>
      </c>
      <c r="M410" s="44" t="s">
        <v>333</v>
      </c>
      <c r="N410" s="45">
        <v>0</v>
      </c>
      <c r="O410" s="45">
        <v>8686741.1799999997</v>
      </c>
      <c r="P410" s="45">
        <v>0</v>
      </c>
      <c r="Q410" s="45">
        <v>680120.82</v>
      </c>
      <c r="R410" s="45">
        <v>0</v>
      </c>
      <c r="S410" s="46">
        <v>9366862</v>
      </c>
      <c r="T410" s="47" t="str">
        <f>IF(K410=Balanza_de_Comprobación3[[#This Row],[Columna1]],"S","N")</f>
        <v>S</v>
      </c>
      <c r="U410" s="47" t="str">
        <f>IF(L410=Balanza_de_Comprobación3[[#This Row],[Columna2]],"S","N")</f>
        <v>S</v>
      </c>
      <c r="V410" s="47" t="str">
        <f>IF(M410=Balanza_de_Comprobación3[[#This Row],[Columna3]],"S","N")</f>
        <v>S</v>
      </c>
      <c r="W410" s="47" t="str">
        <f>IF(N410=Balanza_de_Comprobación3[[#This Row],[Columna4]],"S","N")</f>
        <v>S</v>
      </c>
      <c r="X410" s="47" t="str">
        <f>IF(O410=Balanza_de_Comprobación3[[#This Row],[Columna5]],"S","N")</f>
        <v>S</v>
      </c>
      <c r="Y410" s="47" t="str">
        <f>IF(P410=Balanza_de_Comprobación3[[#This Row],[Columna6]],"S","N")</f>
        <v>S</v>
      </c>
      <c r="Z410" s="47" t="str">
        <f>IF(Q410=Balanza_de_Comprobación3[[#This Row],[Columna7]],"S","N")</f>
        <v>S</v>
      </c>
      <c r="AA410" s="47" t="str">
        <f>IF(R410=Balanza_de_Comprobación3[[#This Row],[Columna8]],"S","N")</f>
        <v>S</v>
      </c>
      <c r="AB410" s="47" t="str">
        <f>IF(S410=Balanza_de_Comprobación3[[#This Row],[Columna9]],"S","N")</f>
        <v>S</v>
      </c>
    </row>
    <row r="411" spans="1:28" x14ac:dyDescent="0.25">
      <c r="A411" s="33" t="s">
        <v>104</v>
      </c>
      <c r="B411" s="53" t="s">
        <v>674</v>
      </c>
      <c r="C411" s="3" t="s">
        <v>335</v>
      </c>
      <c r="D411" s="28">
        <v>0</v>
      </c>
      <c r="E411" s="28">
        <v>475999.75</v>
      </c>
      <c r="F411" s="28">
        <v>0</v>
      </c>
      <c r="G411" s="28">
        <v>64093.68</v>
      </c>
      <c r="H411" s="28">
        <v>0</v>
      </c>
      <c r="I411" s="29">
        <v>540093.43000000005</v>
      </c>
      <c r="K411" s="42" t="s">
        <v>104</v>
      </c>
      <c r="L411" s="43" t="s">
        <v>674</v>
      </c>
      <c r="M411" s="44" t="s">
        <v>335</v>
      </c>
      <c r="N411" s="45">
        <v>0</v>
      </c>
      <c r="O411" s="45">
        <v>475999.75</v>
      </c>
      <c r="P411" s="45">
        <v>0</v>
      </c>
      <c r="Q411" s="45">
        <v>64093.68</v>
      </c>
      <c r="R411" s="45">
        <v>0</v>
      </c>
      <c r="S411" s="46">
        <v>540093.43000000005</v>
      </c>
      <c r="T411" s="47" t="str">
        <f>IF(K411=Balanza_de_Comprobación3[[#This Row],[Columna1]],"S","N")</f>
        <v>S</v>
      </c>
      <c r="U411" s="47" t="str">
        <f>IF(L411=Balanza_de_Comprobación3[[#This Row],[Columna2]],"S","N")</f>
        <v>S</v>
      </c>
      <c r="V411" s="47" t="str">
        <f>IF(M411=Balanza_de_Comprobación3[[#This Row],[Columna3]],"S","N")</f>
        <v>S</v>
      </c>
      <c r="W411" s="47" t="str">
        <f>IF(N411=Balanza_de_Comprobación3[[#This Row],[Columna4]],"S","N")</f>
        <v>S</v>
      </c>
      <c r="X411" s="47" t="str">
        <f>IF(O411=Balanza_de_Comprobación3[[#This Row],[Columna5]],"S","N")</f>
        <v>S</v>
      </c>
      <c r="Y411" s="47" t="str">
        <f>IF(P411=Balanza_de_Comprobación3[[#This Row],[Columna6]],"S","N")</f>
        <v>S</v>
      </c>
      <c r="Z411" s="47" t="str">
        <f>IF(Q411=Balanza_de_Comprobación3[[#This Row],[Columna7]],"S","N")</f>
        <v>S</v>
      </c>
      <c r="AA411" s="47" t="str">
        <f>IF(R411=Balanza_de_Comprobación3[[#This Row],[Columna8]],"S","N")</f>
        <v>S</v>
      </c>
      <c r="AB411" s="47" t="str">
        <f>IF(S411=Balanza_de_Comprobación3[[#This Row],[Columna9]],"S","N")</f>
        <v>S</v>
      </c>
    </row>
    <row r="412" spans="1:28" x14ac:dyDescent="0.25">
      <c r="A412" s="33" t="s">
        <v>104</v>
      </c>
      <c r="B412" s="53" t="s">
        <v>675</v>
      </c>
      <c r="C412" s="3" t="s">
        <v>71</v>
      </c>
      <c r="D412" s="28">
        <v>0</v>
      </c>
      <c r="E412" s="28">
        <v>2926739.35</v>
      </c>
      <c r="F412" s="28">
        <v>0</v>
      </c>
      <c r="G412" s="28">
        <v>210034.93</v>
      </c>
      <c r="H412" s="28">
        <v>0</v>
      </c>
      <c r="I412" s="29">
        <v>3136774.28</v>
      </c>
      <c r="K412" s="42" t="s">
        <v>104</v>
      </c>
      <c r="L412" s="43" t="s">
        <v>675</v>
      </c>
      <c r="M412" s="44" t="s">
        <v>71</v>
      </c>
      <c r="N412" s="45">
        <v>0</v>
      </c>
      <c r="O412" s="45">
        <v>2926739.35</v>
      </c>
      <c r="P412" s="45">
        <v>0</v>
      </c>
      <c r="Q412" s="45">
        <v>210034.93</v>
      </c>
      <c r="R412" s="45">
        <v>0</v>
      </c>
      <c r="S412" s="46">
        <v>3136774.28</v>
      </c>
      <c r="T412" s="47" t="str">
        <f>IF(K412=Balanza_de_Comprobación3[[#This Row],[Columna1]],"S","N")</f>
        <v>S</v>
      </c>
      <c r="U412" s="47" t="str">
        <f>IF(L412=Balanza_de_Comprobación3[[#This Row],[Columna2]],"S","N")</f>
        <v>S</v>
      </c>
      <c r="V412" s="47" t="str">
        <f>IF(M412=Balanza_de_Comprobación3[[#This Row],[Columna3]],"S","N")</f>
        <v>S</v>
      </c>
      <c r="W412" s="47" t="str">
        <f>IF(N412=Balanza_de_Comprobación3[[#This Row],[Columna4]],"S","N")</f>
        <v>S</v>
      </c>
      <c r="X412" s="47" t="str">
        <f>IF(O412=Balanza_de_Comprobación3[[#This Row],[Columna5]],"S","N")</f>
        <v>S</v>
      </c>
      <c r="Y412" s="47" t="str">
        <f>IF(P412=Balanza_de_Comprobación3[[#This Row],[Columna6]],"S","N")</f>
        <v>S</v>
      </c>
      <c r="Z412" s="47" t="str">
        <f>IF(Q412=Balanza_de_Comprobación3[[#This Row],[Columna7]],"S","N")</f>
        <v>S</v>
      </c>
      <c r="AA412" s="47" t="str">
        <f>IF(R412=Balanza_de_Comprobación3[[#This Row],[Columna8]],"S","N")</f>
        <v>S</v>
      </c>
      <c r="AB412" s="47" t="str">
        <f>IF(S412=Balanza_de_Comprobación3[[#This Row],[Columna9]],"S","N")</f>
        <v>S</v>
      </c>
    </row>
    <row r="413" spans="1:28" x14ac:dyDescent="0.25">
      <c r="A413" s="33" t="s">
        <v>104</v>
      </c>
      <c r="B413" s="53" t="s">
        <v>676</v>
      </c>
      <c r="C413" s="3" t="s">
        <v>338</v>
      </c>
      <c r="D413" s="28">
        <v>0</v>
      </c>
      <c r="E413" s="28">
        <v>181341.04</v>
      </c>
      <c r="F413" s="28">
        <v>0</v>
      </c>
      <c r="G413" s="28">
        <v>30502.31</v>
      </c>
      <c r="H413" s="28">
        <v>0</v>
      </c>
      <c r="I413" s="29">
        <v>211843.35</v>
      </c>
      <c r="K413" s="42" t="s">
        <v>104</v>
      </c>
      <c r="L413" s="43" t="s">
        <v>676</v>
      </c>
      <c r="M413" s="44" t="s">
        <v>338</v>
      </c>
      <c r="N413" s="45">
        <v>0</v>
      </c>
      <c r="O413" s="45">
        <v>181341.04</v>
      </c>
      <c r="P413" s="45">
        <v>0</v>
      </c>
      <c r="Q413" s="45">
        <v>30502.31</v>
      </c>
      <c r="R413" s="45">
        <v>0</v>
      </c>
      <c r="S413" s="46">
        <v>211843.35</v>
      </c>
      <c r="T413" s="47" t="str">
        <f>IF(K413=Balanza_de_Comprobación3[[#This Row],[Columna1]],"S","N")</f>
        <v>S</v>
      </c>
      <c r="U413" s="47" t="str">
        <f>IF(L413=Balanza_de_Comprobación3[[#This Row],[Columna2]],"S","N")</f>
        <v>S</v>
      </c>
      <c r="V413" s="47" t="str">
        <f>IF(M413=Balanza_de_Comprobación3[[#This Row],[Columna3]],"S","N")</f>
        <v>S</v>
      </c>
      <c r="W413" s="47" t="str">
        <f>IF(N413=Balanza_de_Comprobación3[[#This Row],[Columna4]],"S","N")</f>
        <v>S</v>
      </c>
      <c r="X413" s="47" t="str">
        <f>IF(O413=Balanza_de_Comprobación3[[#This Row],[Columna5]],"S","N")</f>
        <v>S</v>
      </c>
      <c r="Y413" s="47" t="str">
        <f>IF(P413=Balanza_de_Comprobación3[[#This Row],[Columna6]],"S","N")</f>
        <v>S</v>
      </c>
      <c r="Z413" s="47" t="str">
        <f>IF(Q413=Balanza_de_Comprobación3[[#This Row],[Columna7]],"S","N")</f>
        <v>S</v>
      </c>
      <c r="AA413" s="47" t="str">
        <f>IF(R413=Balanza_de_Comprobación3[[#This Row],[Columna8]],"S","N")</f>
        <v>S</v>
      </c>
      <c r="AB413" s="47" t="str">
        <f>IF(S413=Balanza_de_Comprobación3[[#This Row],[Columna9]],"S","N")</f>
        <v>S</v>
      </c>
    </row>
    <row r="414" spans="1:28" x14ac:dyDescent="0.25">
      <c r="A414" s="33" t="s">
        <v>104</v>
      </c>
      <c r="B414" s="53" t="s">
        <v>677</v>
      </c>
      <c r="C414" s="3" t="s">
        <v>340</v>
      </c>
      <c r="D414" s="28">
        <v>0</v>
      </c>
      <c r="E414" s="28">
        <v>5020619.8600000003</v>
      </c>
      <c r="F414" s="28">
        <v>0</v>
      </c>
      <c r="G414" s="28">
        <v>369103.44</v>
      </c>
      <c r="H414" s="28">
        <v>0</v>
      </c>
      <c r="I414" s="29">
        <v>5389723.2999999998</v>
      </c>
      <c r="K414" s="42" t="s">
        <v>104</v>
      </c>
      <c r="L414" s="43" t="s">
        <v>677</v>
      </c>
      <c r="M414" s="44" t="s">
        <v>340</v>
      </c>
      <c r="N414" s="45">
        <v>0</v>
      </c>
      <c r="O414" s="45">
        <v>5020619.8600000003</v>
      </c>
      <c r="P414" s="45">
        <v>0</v>
      </c>
      <c r="Q414" s="45">
        <v>369103.44</v>
      </c>
      <c r="R414" s="45">
        <v>0</v>
      </c>
      <c r="S414" s="46">
        <v>5389723.2999999998</v>
      </c>
      <c r="T414" s="47" t="str">
        <f>IF(K414=Balanza_de_Comprobación3[[#This Row],[Columna1]],"S","N")</f>
        <v>S</v>
      </c>
      <c r="U414" s="47" t="str">
        <f>IF(L414=Balanza_de_Comprobación3[[#This Row],[Columna2]],"S","N")</f>
        <v>S</v>
      </c>
      <c r="V414" s="47" t="str">
        <f>IF(M414=Balanza_de_Comprobación3[[#This Row],[Columna3]],"S","N")</f>
        <v>S</v>
      </c>
      <c r="W414" s="47" t="str">
        <f>IF(N414=Balanza_de_Comprobación3[[#This Row],[Columna4]],"S","N")</f>
        <v>S</v>
      </c>
      <c r="X414" s="47" t="str">
        <f>IF(O414=Balanza_de_Comprobación3[[#This Row],[Columna5]],"S","N")</f>
        <v>S</v>
      </c>
      <c r="Y414" s="47" t="str">
        <f>IF(P414=Balanza_de_Comprobación3[[#This Row],[Columna6]],"S","N")</f>
        <v>S</v>
      </c>
      <c r="Z414" s="47" t="str">
        <f>IF(Q414=Balanza_de_Comprobación3[[#This Row],[Columna7]],"S","N")</f>
        <v>S</v>
      </c>
      <c r="AA414" s="47" t="str">
        <f>IF(R414=Balanza_de_Comprobación3[[#This Row],[Columna8]],"S","N")</f>
        <v>S</v>
      </c>
      <c r="AB414" s="47" t="str">
        <f>IF(S414=Balanza_de_Comprobación3[[#This Row],[Columna9]],"S","N")</f>
        <v>S</v>
      </c>
    </row>
    <row r="415" spans="1:28" x14ac:dyDescent="0.25">
      <c r="A415" s="33" t="s">
        <v>104</v>
      </c>
      <c r="B415" s="53" t="s">
        <v>678</v>
      </c>
      <c r="C415" s="3" t="s">
        <v>302</v>
      </c>
      <c r="D415" s="28">
        <v>0</v>
      </c>
      <c r="E415" s="28">
        <v>82041.179999999993</v>
      </c>
      <c r="F415" s="28">
        <v>0</v>
      </c>
      <c r="G415" s="28">
        <v>6386.46</v>
      </c>
      <c r="H415" s="28">
        <v>0</v>
      </c>
      <c r="I415" s="29">
        <v>88427.64</v>
      </c>
      <c r="K415" s="42" t="s">
        <v>104</v>
      </c>
      <c r="L415" s="43" t="s">
        <v>678</v>
      </c>
      <c r="M415" s="44" t="s">
        <v>302</v>
      </c>
      <c r="N415" s="45">
        <v>0</v>
      </c>
      <c r="O415" s="45">
        <v>82041.179999999993</v>
      </c>
      <c r="P415" s="45">
        <v>0</v>
      </c>
      <c r="Q415" s="45">
        <v>6386.46</v>
      </c>
      <c r="R415" s="45">
        <v>0</v>
      </c>
      <c r="S415" s="46">
        <v>88427.64</v>
      </c>
      <c r="T415" s="47" t="str">
        <f>IF(K415=Balanza_de_Comprobación3[[#This Row],[Columna1]],"S","N")</f>
        <v>S</v>
      </c>
      <c r="U415" s="47" t="str">
        <f>IF(L415=Balanza_de_Comprobación3[[#This Row],[Columna2]],"S","N")</f>
        <v>S</v>
      </c>
      <c r="V415" s="47" t="str">
        <f>IF(M415=Balanza_de_Comprobación3[[#This Row],[Columna3]],"S","N")</f>
        <v>S</v>
      </c>
      <c r="W415" s="47" t="str">
        <f>IF(N415=Balanza_de_Comprobación3[[#This Row],[Columna4]],"S","N")</f>
        <v>S</v>
      </c>
      <c r="X415" s="47" t="str">
        <f>IF(O415=Balanza_de_Comprobación3[[#This Row],[Columna5]],"S","N")</f>
        <v>S</v>
      </c>
      <c r="Y415" s="47" t="str">
        <f>IF(P415=Balanza_de_Comprobación3[[#This Row],[Columna6]],"S","N")</f>
        <v>S</v>
      </c>
      <c r="Z415" s="47" t="str">
        <f>IF(Q415=Balanza_de_Comprobación3[[#This Row],[Columna7]],"S","N")</f>
        <v>S</v>
      </c>
      <c r="AA415" s="47" t="str">
        <f>IF(R415=Balanza_de_Comprobación3[[#This Row],[Columna8]],"S","N")</f>
        <v>S</v>
      </c>
      <c r="AB415" s="47" t="str">
        <f>IF(S415=Balanza_de_Comprobación3[[#This Row],[Columna9]],"S","N")</f>
        <v>S</v>
      </c>
    </row>
    <row r="416" spans="1:28" x14ac:dyDescent="0.25">
      <c r="A416" s="33" t="s">
        <v>104</v>
      </c>
      <c r="B416" s="53" t="s">
        <v>679</v>
      </c>
      <c r="C416" s="3" t="s">
        <v>596</v>
      </c>
      <c r="D416" s="28">
        <v>0</v>
      </c>
      <c r="E416" s="28">
        <v>12741093.74</v>
      </c>
      <c r="F416" s="28">
        <v>0</v>
      </c>
      <c r="G416" s="28">
        <v>1824442.05</v>
      </c>
      <c r="H416" s="28">
        <v>0</v>
      </c>
      <c r="I416" s="29">
        <v>14565535.789999999</v>
      </c>
      <c r="K416" s="42" t="s">
        <v>104</v>
      </c>
      <c r="L416" s="43" t="s">
        <v>679</v>
      </c>
      <c r="M416" s="44" t="s">
        <v>596</v>
      </c>
      <c r="N416" s="45">
        <v>0</v>
      </c>
      <c r="O416" s="45">
        <v>12741093.74</v>
      </c>
      <c r="P416" s="45">
        <v>0</v>
      </c>
      <c r="Q416" s="45">
        <v>1824442.05</v>
      </c>
      <c r="R416" s="45">
        <v>0</v>
      </c>
      <c r="S416" s="46">
        <v>14565535.789999999</v>
      </c>
      <c r="T416" s="47" t="str">
        <f>IF(K416=Balanza_de_Comprobación3[[#This Row],[Columna1]],"S","N")</f>
        <v>S</v>
      </c>
      <c r="U416" s="47" t="str">
        <f>IF(L416=Balanza_de_Comprobación3[[#This Row],[Columna2]],"S","N")</f>
        <v>S</v>
      </c>
      <c r="V416" s="47" t="str">
        <f>IF(M416=Balanza_de_Comprobación3[[#This Row],[Columna3]],"S","N")</f>
        <v>S</v>
      </c>
      <c r="W416" s="47" t="str">
        <f>IF(N416=Balanza_de_Comprobación3[[#This Row],[Columna4]],"S","N")</f>
        <v>S</v>
      </c>
      <c r="X416" s="47" t="str">
        <f>IF(O416=Balanza_de_Comprobación3[[#This Row],[Columna5]],"S","N")</f>
        <v>S</v>
      </c>
      <c r="Y416" s="47" t="str">
        <f>IF(P416=Balanza_de_Comprobación3[[#This Row],[Columna6]],"S","N")</f>
        <v>S</v>
      </c>
      <c r="Z416" s="47" t="str">
        <f>IF(Q416=Balanza_de_Comprobación3[[#This Row],[Columna7]],"S","N")</f>
        <v>S</v>
      </c>
      <c r="AA416" s="47" t="str">
        <f>IF(R416=Balanza_de_Comprobación3[[#This Row],[Columna8]],"S","N")</f>
        <v>S</v>
      </c>
      <c r="AB416" s="47" t="str">
        <f>IF(S416=Balanza_de_Comprobación3[[#This Row],[Columna9]],"S","N")</f>
        <v>S</v>
      </c>
    </row>
    <row r="417" spans="1:28" x14ac:dyDescent="0.25">
      <c r="A417" s="33" t="s">
        <v>104</v>
      </c>
      <c r="B417" s="53" t="s">
        <v>680</v>
      </c>
      <c r="C417" s="3" t="s">
        <v>347</v>
      </c>
      <c r="D417" s="28">
        <v>0</v>
      </c>
      <c r="E417" s="28">
        <v>12741093.74</v>
      </c>
      <c r="F417" s="28">
        <v>0</v>
      </c>
      <c r="G417" s="28">
        <v>1824442.05</v>
      </c>
      <c r="H417" s="28">
        <v>0</v>
      </c>
      <c r="I417" s="29">
        <v>14565535.789999999</v>
      </c>
      <c r="K417" s="42" t="s">
        <v>104</v>
      </c>
      <c r="L417" s="43" t="s">
        <v>680</v>
      </c>
      <c r="M417" s="44" t="s">
        <v>347</v>
      </c>
      <c r="N417" s="45">
        <v>0</v>
      </c>
      <c r="O417" s="45">
        <v>12741093.74</v>
      </c>
      <c r="P417" s="45">
        <v>0</v>
      </c>
      <c r="Q417" s="45">
        <v>1824442.05</v>
      </c>
      <c r="R417" s="45">
        <v>0</v>
      </c>
      <c r="S417" s="46">
        <v>14565535.789999999</v>
      </c>
      <c r="T417" s="47" t="str">
        <f>IF(K417=Balanza_de_Comprobación3[[#This Row],[Columna1]],"S","N")</f>
        <v>S</v>
      </c>
      <c r="U417" s="47" t="str">
        <f>IF(L417=Balanza_de_Comprobación3[[#This Row],[Columna2]],"S","N")</f>
        <v>S</v>
      </c>
      <c r="V417" s="47" t="str">
        <f>IF(M417=Balanza_de_Comprobación3[[#This Row],[Columna3]],"S","N")</f>
        <v>S</v>
      </c>
      <c r="W417" s="47" t="str">
        <f>IF(N417=Balanza_de_Comprobación3[[#This Row],[Columna4]],"S","N")</f>
        <v>S</v>
      </c>
      <c r="X417" s="47" t="str">
        <f>IF(O417=Balanza_de_Comprobación3[[#This Row],[Columna5]],"S","N")</f>
        <v>S</v>
      </c>
      <c r="Y417" s="47" t="str">
        <f>IF(P417=Balanza_de_Comprobación3[[#This Row],[Columna6]],"S","N")</f>
        <v>S</v>
      </c>
      <c r="Z417" s="47" t="str">
        <f>IF(Q417=Balanza_de_Comprobación3[[#This Row],[Columna7]],"S","N")</f>
        <v>S</v>
      </c>
      <c r="AA417" s="47" t="str">
        <f>IF(R417=Balanza_de_Comprobación3[[#This Row],[Columna8]],"S","N")</f>
        <v>S</v>
      </c>
      <c r="AB417" s="47" t="str">
        <f>IF(S417=Balanza_de_Comprobación3[[#This Row],[Columna9]],"S","N")</f>
        <v>S</v>
      </c>
    </row>
    <row r="418" spans="1:28" x14ac:dyDescent="0.25">
      <c r="A418" s="33" t="s">
        <v>104</v>
      </c>
      <c r="B418" s="53" t="s">
        <v>681</v>
      </c>
      <c r="C418" s="3" t="s">
        <v>618</v>
      </c>
      <c r="D418" s="28">
        <v>0</v>
      </c>
      <c r="E418" s="28">
        <v>1452493</v>
      </c>
      <c r="F418" s="28">
        <v>0</v>
      </c>
      <c r="G418" s="28">
        <v>230766</v>
      </c>
      <c r="H418" s="28">
        <v>0</v>
      </c>
      <c r="I418" s="29">
        <v>1683259</v>
      </c>
      <c r="K418" s="42" t="s">
        <v>104</v>
      </c>
      <c r="L418" s="43" t="s">
        <v>681</v>
      </c>
      <c r="M418" s="44" t="s">
        <v>618</v>
      </c>
      <c r="N418" s="45">
        <v>0</v>
      </c>
      <c r="O418" s="45">
        <v>1452493</v>
      </c>
      <c r="P418" s="45">
        <v>0</v>
      </c>
      <c r="Q418" s="45">
        <v>230766</v>
      </c>
      <c r="R418" s="45">
        <v>0</v>
      </c>
      <c r="S418" s="46">
        <v>1683259</v>
      </c>
      <c r="T418" s="47" t="str">
        <f>IF(K418=Balanza_de_Comprobación3[[#This Row],[Columna1]],"S","N")</f>
        <v>S</v>
      </c>
      <c r="U418" s="47" t="str">
        <f>IF(L418=Balanza_de_Comprobación3[[#This Row],[Columna2]],"S","N")</f>
        <v>S</v>
      </c>
      <c r="V418" s="47" t="str">
        <f>IF(M418=Balanza_de_Comprobación3[[#This Row],[Columna3]],"S","N")</f>
        <v>S</v>
      </c>
      <c r="W418" s="47" t="str">
        <f>IF(N418=Balanza_de_Comprobación3[[#This Row],[Columna4]],"S","N")</f>
        <v>S</v>
      </c>
      <c r="X418" s="47" t="str">
        <f>IF(O418=Balanza_de_Comprobación3[[#This Row],[Columna5]],"S","N")</f>
        <v>S</v>
      </c>
      <c r="Y418" s="47" t="str">
        <f>IF(P418=Balanza_de_Comprobación3[[#This Row],[Columna6]],"S","N")</f>
        <v>S</v>
      </c>
      <c r="Z418" s="47" t="str">
        <f>IF(Q418=Balanza_de_Comprobación3[[#This Row],[Columna7]],"S","N")</f>
        <v>S</v>
      </c>
      <c r="AA418" s="47" t="str">
        <f>IF(R418=Balanza_de_Comprobación3[[#This Row],[Columna8]],"S","N")</f>
        <v>S</v>
      </c>
      <c r="AB418" s="47" t="str">
        <f>IF(S418=Balanza_de_Comprobación3[[#This Row],[Columna9]],"S","N")</f>
        <v>S</v>
      </c>
    </row>
    <row r="419" spans="1:28" x14ac:dyDescent="0.25">
      <c r="A419" s="33" t="s">
        <v>104</v>
      </c>
      <c r="B419" s="53" t="s">
        <v>682</v>
      </c>
      <c r="C419" s="3" t="s">
        <v>373</v>
      </c>
      <c r="D419" s="28">
        <v>0</v>
      </c>
      <c r="E419" s="28">
        <v>1452493</v>
      </c>
      <c r="F419" s="28">
        <v>0</v>
      </c>
      <c r="G419" s="28">
        <v>230766</v>
      </c>
      <c r="H419" s="28">
        <v>0</v>
      </c>
      <c r="I419" s="29">
        <v>1683259</v>
      </c>
      <c r="K419" s="42" t="s">
        <v>104</v>
      </c>
      <c r="L419" s="43" t="s">
        <v>682</v>
      </c>
      <c r="M419" s="44" t="s">
        <v>373</v>
      </c>
      <c r="N419" s="45">
        <v>0</v>
      </c>
      <c r="O419" s="45">
        <v>1452493</v>
      </c>
      <c r="P419" s="45">
        <v>0</v>
      </c>
      <c r="Q419" s="45">
        <v>230766</v>
      </c>
      <c r="R419" s="45">
        <v>0</v>
      </c>
      <c r="S419" s="46">
        <v>1683259</v>
      </c>
      <c r="T419" s="47" t="str">
        <f>IF(K419=Balanza_de_Comprobación3[[#This Row],[Columna1]],"S","N")</f>
        <v>S</v>
      </c>
      <c r="U419" s="47" t="str">
        <f>IF(L419=Balanza_de_Comprobación3[[#This Row],[Columna2]],"S","N")</f>
        <v>S</v>
      </c>
      <c r="V419" s="47" t="str">
        <f>IF(M419=Balanza_de_Comprobación3[[#This Row],[Columna3]],"S","N")</f>
        <v>S</v>
      </c>
      <c r="W419" s="47" t="str">
        <f>IF(N419=Balanza_de_Comprobación3[[#This Row],[Columna4]],"S","N")</f>
        <v>S</v>
      </c>
      <c r="X419" s="47" t="str">
        <f>IF(O419=Balanza_de_Comprobación3[[#This Row],[Columna5]],"S","N")</f>
        <v>S</v>
      </c>
      <c r="Y419" s="47" t="str">
        <f>IF(P419=Balanza_de_Comprobación3[[#This Row],[Columna6]],"S","N")</f>
        <v>S</v>
      </c>
      <c r="Z419" s="47" t="str">
        <f>IF(Q419=Balanza_de_Comprobación3[[#This Row],[Columna7]],"S","N")</f>
        <v>S</v>
      </c>
      <c r="AA419" s="47" t="str">
        <f>IF(R419=Balanza_de_Comprobación3[[#This Row],[Columna8]],"S","N")</f>
        <v>S</v>
      </c>
      <c r="AB419" s="47" t="str">
        <f>IF(S419=Balanza_de_Comprobación3[[#This Row],[Columna9]],"S","N")</f>
        <v>S</v>
      </c>
    </row>
    <row r="420" spans="1:28" x14ac:dyDescent="0.25">
      <c r="A420" s="33" t="s">
        <v>104</v>
      </c>
      <c r="B420" s="53" t="s">
        <v>683</v>
      </c>
      <c r="C420" s="3" t="s">
        <v>621</v>
      </c>
      <c r="D420" s="28">
        <v>0</v>
      </c>
      <c r="E420" s="28">
        <v>89033988.790000007</v>
      </c>
      <c r="F420" s="28">
        <v>0</v>
      </c>
      <c r="G420" s="28">
        <v>7891414.1299999999</v>
      </c>
      <c r="H420" s="28">
        <v>0</v>
      </c>
      <c r="I420" s="29">
        <v>96925402.920000002</v>
      </c>
      <c r="K420" s="42" t="s">
        <v>104</v>
      </c>
      <c r="L420" s="43" t="s">
        <v>683</v>
      </c>
      <c r="M420" s="44" t="s">
        <v>621</v>
      </c>
      <c r="N420" s="45">
        <v>0</v>
      </c>
      <c r="O420" s="45">
        <v>89033988.790000007</v>
      </c>
      <c r="P420" s="45">
        <v>0</v>
      </c>
      <c r="Q420" s="45">
        <v>7891414.1299999999</v>
      </c>
      <c r="R420" s="45">
        <v>0</v>
      </c>
      <c r="S420" s="46">
        <v>96925402.920000002</v>
      </c>
      <c r="T420" s="47" t="str">
        <f>IF(K420=Balanza_de_Comprobación3[[#This Row],[Columna1]],"S","N")</f>
        <v>S</v>
      </c>
      <c r="U420" s="47" t="str">
        <f>IF(L420=Balanza_de_Comprobación3[[#This Row],[Columna2]],"S","N")</f>
        <v>S</v>
      </c>
      <c r="V420" s="47" t="str">
        <f>IF(M420=Balanza_de_Comprobación3[[#This Row],[Columna3]],"S","N")</f>
        <v>S</v>
      </c>
      <c r="W420" s="47" t="str">
        <f>IF(N420=Balanza_de_Comprobación3[[#This Row],[Columna4]],"S","N")</f>
        <v>S</v>
      </c>
      <c r="X420" s="47" t="str">
        <f>IF(O420=Balanza_de_Comprobación3[[#This Row],[Columna5]],"S","N")</f>
        <v>S</v>
      </c>
      <c r="Y420" s="47" t="str">
        <f>IF(P420=Balanza_de_Comprobación3[[#This Row],[Columna6]],"S","N")</f>
        <v>S</v>
      </c>
      <c r="Z420" s="47" t="str">
        <f>IF(Q420=Balanza_de_Comprobación3[[#This Row],[Columna7]],"S","N")</f>
        <v>S</v>
      </c>
      <c r="AA420" s="47" t="str">
        <f>IF(R420=Balanza_de_Comprobación3[[#This Row],[Columna8]],"S","N")</f>
        <v>S</v>
      </c>
      <c r="AB420" s="47" t="str">
        <f>IF(S420=Balanza_de_Comprobación3[[#This Row],[Columna9]],"S","N")</f>
        <v>S</v>
      </c>
    </row>
    <row r="421" spans="1:28" x14ac:dyDescent="0.25">
      <c r="A421" s="33" t="s">
        <v>104</v>
      </c>
      <c r="B421" s="53" t="s">
        <v>684</v>
      </c>
      <c r="C421" s="3" t="s">
        <v>355</v>
      </c>
      <c r="D421" s="28">
        <v>0</v>
      </c>
      <c r="E421" s="28">
        <v>89033988.790000007</v>
      </c>
      <c r="F421" s="28">
        <v>0</v>
      </c>
      <c r="G421" s="28">
        <v>7891414.1299999999</v>
      </c>
      <c r="H421" s="28">
        <v>0</v>
      </c>
      <c r="I421" s="29">
        <v>96925402.920000002</v>
      </c>
      <c r="K421" s="42" t="s">
        <v>104</v>
      </c>
      <c r="L421" s="43" t="s">
        <v>684</v>
      </c>
      <c r="M421" s="44" t="s">
        <v>355</v>
      </c>
      <c r="N421" s="45">
        <v>0</v>
      </c>
      <c r="O421" s="45">
        <v>89033988.790000007</v>
      </c>
      <c r="P421" s="45">
        <v>0</v>
      </c>
      <c r="Q421" s="45">
        <v>7891414.1299999999</v>
      </c>
      <c r="R421" s="45">
        <v>0</v>
      </c>
      <c r="S421" s="46">
        <v>96925402.920000002</v>
      </c>
      <c r="T421" s="47" t="str">
        <f>IF(K421=Balanza_de_Comprobación3[[#This Row],[Columna1]],"S","N")</f>
        <v>S</v>
      </c>
      <c r="U421" s="47" t="str">
        <f>IF(L421=Balanza_de_Comprobación3[[#This Row],[Columna2]],"S","N")</f>
        <v>S</v>
      </c>
      <c r="V421" s="47" t="str">
        <f>IF(M421=Balanza_de_Comprobación3[[#This Row],[Columna3]],"S","N")</f>
        <v>S</v>
      </c>
      <c r="W421" s="47" t="str">
        <f>IF(N421=Balanza_de_Comprobación3[[#This Row],[Columna4]],"S","N")</f>
        <v>S</v>
      </c>
      <c r="X421" s="47" t="str">
        <f>IF(O421=Balanza_de_Comprobación3[[#This Row],[Columna5]],"S","N")</f>
        <v>S</v>
      </c>
      <c r="Y421" s="47" t="str">
        <f>IF(P421=Balanza_de_Comprobación3[[#This Row],[Columna6]],"S","N")</f>
        <v>S</v>
      </c>
      <c r="Z421" s="47" t="str">
        <f>IF(Q421=Balanza_de_Comprobación3[[#This Row],[Columna7]],"S","N")</f>
        <v>S</v>
      </c>
      <c r="AA421" s="47" t="str">
        <f>IF(R421=Balanza_de_Comprobación3[[#This Row],[Columna8]],"S","N")</f>
        <v>S</v>
      </c>
      <c r="AB421" s="47" t="str">
        <f>IF(S421=Balanza_de_Comprobación3[[#This Row],[Columna9]],"S","N")</f>
        <v>S</v>
      </c>
    </row>
    <row r="422" spans="1:28" x14ac:dyDescent="0.25">
      <c r="A422" s="33" t="s">
        <v>104</v>
      </c>
      <c r="B422" s="53" t="s">
        <v>685</v>
      </c>
      <c r="C422" s="3" t="s">
        <v>599</v>
      </c>
      <c r="D422" s="28">
        <v>0</v>
      </c>
      <c r="E422" s="28">
        <v>2412152166.6799998</v>
      </c>
      <c r="F422" s="28">
        <v>0</v>
      </c>
      <c r="G422" s="28">
        <v>65888939.530000001</v>
      </c>
      <c r="H422" s="28">
        <v>0</v>
      </c>
      <c r="I422" s="29">
        <v>2478041106.21</v>
      </c>
      <c r="K422" s="42" t="s">
        <v>104</v>
      </c>
      <c r="L422" s="43" t="s">
        <v>685</v>
      </c>
      <c r="M422" s="44" t="s">
        <v>599</v>
      </c>
      <c r="N422" s="45">
        <v>0</v>
      </c>
      <c r="O422" s="45">
        <v>2412152166.6799998</v>
      </c>
      <c r="P422" s="45">
        <v>0</v>
      </c>
      <c r="Q422" s="45">
        <v>65888939.530000001</v>
      </c>
      <c r="R422" s="45">
        <v>0</v>
      </c>
      <c r="S422" s="46">
        <v>2478041106.21</v>
      </c>
      <c r="T422" s="47" t="str">
        <f>IF(K422=Balanza_de_Comprobación3[[#This Row],[Columna1]],"S","N")</f>
        <v>S</v>
      </c>
      <c r="U422" s="47" t="str">
        <f>IF(L422=Balanza_de_Comprobación3[[#This Row],[Columna2]],"S","N")</f>
        <v>S</v>
      </c>
      <c r="V422" s="47" t="str">
        <f>IF(M422=Balanza_de_Comprobación3[[#This Row],[Columna3]],"S","N")</f>
        <v>S</v>
      </c>
      <c r="W422" s="47" t="str">
        <f>IF(N422=Balanza_de_Comprobación3[[#This Row],[Columna4]],"S","N")</f>
        <v>S</v>
      </c>
      <c r="X422" s="47" t="str">
        <f>IF(O422=Balanza_de_Comprobación3[[#This Row],[Columna5]],"S","N")</f>
        <v>S</v>
      </c>
      <c r="Y422" s="47" t="str">
        <f>IF(P422=Balanza_de_Comprobación3[[#This Row],[Columna6]],"S","N")</f>
        <v>S</v>
      </c>
      <c r="Z422" s="47" t="str">
        <f>IF(Q422=Balanza_de_Comprobación3[[#This Row],[Columna7]],"S","N")</f>
        <v>S</v>
      </c>
      <c r="AA422" s="47" t="str">
        <f>IF(R422=Balanza_de_Comprobación3[[#This Row],[Columna8]],"S","N")</f>
        <v>S</v>
      </c>
      <c r="AB422" s="47" t="str">
        <f>IF(S422=Balanza_de_Comprobación3[[#This Row],[Columna9]],"S","N")</f>
        <v>S</v>
      </c>
    </row>
    <row r="423" spans="1:28" x14ac:dyDescent="0.25">
      <c r="A423" s="33" t="s">
        <v>104</v>
      </c>
      <c r="B423" s="53" t="s">
        <v>686</v>
      </c>
      <c r="C423" s="3" t="s">
        <v>361</v>
      </c>
      <c r="D423" s="28">
        <v>0</v>
      </c>
      <c r="E423" s="28">
        <v>2412152166.6799998</v>
      </c>
      <c r="F423" s="28">
        <v>0</v>
      </c>
      <c r="G423" s="28">
        <v>65888939.530000001</v>
      </c>
      <c r="H423" s="28">
        <v>0</v>
      </c>
      <c r="I423" s="29">
        <v>2478041106.21</v>
      </c>
      <c r="K423" s="42" t="s">
        <v>104</v>
      </c>
      <c r="L423" s="43" t="s">
        <v>686</v>
      </c>
      <c r="M423" s="44" t="s">
        <v>361</v>
      </c>
      <c r="N423" s="45">
        <v>0</v>
      </c>
      <c r="O423" s="45">
        <v>2412152166.6799998</v>
      </c>
      <c r="P423" s="45">
        <v>0</v>
      </c>
      <c r="Q423" s="45">
        <v>65888939.530000001</v>
      </c>
      <c r="R423" s="45">
        <v>0</v>
      </c>
      <c r="S423" s="46">
        <v>2478041106.21</v>
      </c>
      <c r="T423" s="47" t="str">
        <f>IF(K423=Balanza_de_Comprobación3[[#This Row],[Columna1]],"S","N")</f>
        <v>S</v>
      </c>
      <c r="U423" s="47" t="str">
        <f>IF(L423=Balanza_de_Comprobación3[[#This Row],[Columna2]],"S","N")</f>
        <v>S</v>
      </c>
      <c r="V423" s="47" t="str">
        <f>IF(M423=Balanza_de_Comprobación3[[#This Row],[Columna3]],"S","N")</f>
        <v>S</v>
      </c>
      <c r="W423" s="47" t="str">
        <f>IF(N423=Balanza_de_Comprobación3[[#This Row],[Columna4]],"S","N")</f>
        <v>S</v>
      </c>
      <c r="X423" s="47" t="str">
        <f>IF(O423=Balanza_de_Comprobación3[[#This Row],[Columna5]],"S","N")</f>
        <v>S</v>
      </c>
      <c r="Y423" s="47" t="str">
        <f>IF(P423=Balanza_de_Comprobación3[[#This Row],[Columna6]],"S","N")</f>
        <v>S</v>
      </c>
      <c r="Z423" s="47" t="str">
        <f>IF(Q423=Balanza_de_Comprobación3[[#This Row],[Columna7]],"S","N")</f>
        <v>S</v>
      </c>
      <c r="AA423" s="47" t="str">
        <f>IF(R423=Balanza_de_Comprobación3[[#This Row],[Columna8]],"S","N")</f>
        <v>S</v>
      </c>
      <c r="AB423" s="47" t="str">
        <f>IF(S423=Balanza_de_Comprobación3[[#This Row],[Columna9]],"S","N")</f>
        <v>S</v>
      </c>
    </row>
    <row r="424" spans="1:28" x14ac:dyDescent="0.25">
      <c r="A424" s="33" t="s">
        <v>104</v>
      </c>
      <c r="B424" s="53" t="s">
        <v>687</v>
      </c>
      <c r="C424" s="3" t="s">
        <v>602</v>
      </c>
      <c r="D424" s="28">
        <v>0</v>
      </c>
      <c r="E424" s="28">
        <v>6440369785.1599998</v>
      </c>
      <c r="F424" s="28">
        <v>0</v>
      </c>
      <c r="G424" s="28">
        <v>330557300.94999999</v>
      </c>
      <c r="H424" s="28">
        <v>0</v>
      </c>
      <c r="I424" s="29">
        <v>6770927086.1099997</v>
      </c>
      <c r="K424" s="42" t="s">
        <v>104</v>
      </c>
      <c r="L424" s="43" t="s">
        <v>687</v>
      </c>
      <c r="M424" s="44" t="s">
        <v>602</v>
      </c>
      <c r="N424" s="45">
        <v>0</v>
      </c>
      <c r="O424" s="45">
        <v>6440369785.1599998</v>
      </c>
      <c r="P424" s="45">
        <v>0</v>
      </c>
      <c r="Q424" s="45">
        <v>330557300.94999999</v>
      </c>
      <c r="R424" s="45">
        <v>0</v>
      </c>
      <c r="S424" s="46">
        <v>6770927086.1099997</v>
      </c>
      <c r="T424" s="47" t="str">
        <f>IF(K424=Balanza_de_Comprobación3[[#This Row],[Columna1]],"S","N")</f>
        <v>S</v>
      </c>
      <c r="U424" s="47" t="str">
        <f>IF(L424=Balanza_de_Comprobación3[[#This Row],[Columna2]],"S","N")</f>
        <v>S</v>
      </c>
      <c r="V424" s="47" t="str">
        <f>IF(M424=Balanza_de_Comprobación3[[#This Row],[Columna3]],"S","N")</f>
        <v>S</v>
      </c>
      <c r="W424" s="47" t="str">
        <f>IF(N424=Balanza_de_Comprobación3[[#This Row],[Columna4]],"S","N")</f>
        <v>S</v>
      </c>
      <c r="X424" s="47" t="str">
        <f>IF(O424=Balanza_de_Comprobación3[[#This Row],[Columna5]],"S","N")</f>
        <v>S</v>
      </c>
      <c r="Y424" s="47" t="str">
        <f>IF(P424=Balanza_de_Comprobación3[[#This Row],[Columna6]],"S","N")</f>
        <v>S</v>
      </c>
      <c r="Z424" s="47" t="str">
        <f>IF(Q424=Balanza_de_Comprobación3[[#This Row],[Columna7]],"S","N")</f>
        <v>S</v>
      </c>
      <c r="AA424" s="47" t="str">
        <f>IF(R424=Balanza_de_Comprobación3[[#This Row],[Columna8]],"S","N")</f>
        <v>S</v>
      </c>
      <c r="AB424" s="47" t="str">
        <f>IF(S424=Balanza_de_Comprobación3[[#This Row],[Columna9]],"S","N")</f>
        <v>S</v>
      </c>
    </row>
    <row r="425" spans="1:28" x14ac:dyDescent="0.25">
      <c r="A425" s="33" t="s">
        <v>104</v>
      </c>
      <c r="B425" s="53" t="s">
        <v>688</v>
      </c>
      <c r="C425" s="3" t="s">
        <v>365</v>
      </c>
      <c r="D425" s="28">
        <v>0</v>
      </c>
      <c r="E425" s="28">
        <v>6440369785.1599998</v>
      </c>
      <c r="F425" s="28">
        <v>0</v>
      </c>
      <c r="G425" s="28">
        <v>330557300.94999999</v>
      </c>
      <c r="H425" s="28">
        <v>0</v>
      </c>
      <c r="I425" s="29">
        <v>6770927086.1099997</v>
      </c>
      <c r="K425" s="42" t="s">
        <v>104</v>
      </c>
      <c r="L425" s="43" t="s">
        <v>688</v>
      </c>
      <c r="M425" s="44" t="s">
        <v>365</v>
      </c>
      <c r="N425" s="45">
        <v>0</v>
      </c>
      <c r="O425" s="45">
        <v>6440369785.1599998</v>
      </c>
      <c r="P425" s="45">
        <v>0</v>
      </c>
      <c r="Q425" s="45">
        <v>330557300.94999999</v>
      </c>
      <c r="R425" s="45">
        <v>0</v>
      </c>
      <c r="S425" s="46">
        <v>6770927086.1099997</v>
      </c>
      <c r="T425" s="47" t="str">
        <f>IF(K425=Balanza_de_Comprobación3[[#This Row],[Columna1]],"S","N")</f>
        <v>S</v>
      </c>
      <c r="U425" s="47" t="str">
        <f>IF(L425=Balanza_de_Comprobación3[[#This Row],[Columna2]],"S","N")</f>
        <v>S</v>
      </c>
      <c r="V425" s="47" t="str">
        <f>IF(M425=Balanza_de_Comprobación3[[#This Row],[Columna3]],"S","N")</f>
        <v>S</v>
      </c>
      <c r="W425" s="47" t="str">
        <f>IF(N425=Balanza_de_Comprobación3[[#This Row],[Columna4]],"S","N")</f>
        <v>S</v>
      </c>
      <c r="X425" s="47" t="str">
        <f>IF(O425=Balanza_de_Comprobación3[[#This Row],[Columna5]],"S","N")</f>
        <v>S</v>
      </c>
      <c r="Y425" s="47" t="str">
        <f>IF(P425=Balanza_de_Comprobación3[[#This Row],[Columna6]],"S","N")</f>
        <v>S</v>
      </c>
      <c r="Z425" s="47" t="str">
        <f>IF(Q425=Balanza_de_Comprobación3[[#This Row],[Columna7]],"S","N")</f>
        <v>S</v>
      </c>
      <c r="AA425" s="47" t="str">
        <f>IF(R425=Balanza_de_Comprobación3[[#This Row],[Columna8]],"S","N")</f>
        <v>S</v>
      </c>
      <c r="AB425" s="47" t="str">
        <f>IF(S425=Balanza_de_Comprobación3[[#This Row],[Columna9]],"S","N")</f>
        <v>S</v>
      </c>
    </row>
    <row r="426" spans="1:28" x14ac:dyDescent="0.25">
      <c r="A426" s="33" t="s">
        <v>104</v>
      </c>
      <c r="B426" s="53" t="s">
        <v>689</v>
      </c>
      <c r="C426" s="3" t="s">
        <v>367</v>
      </c>
      <c r="D426" s="28">
        <v>0</v>
      </c>
      <c r="E426" s="28">
        <v>3375248761.9400001</v>
      </c>
      <c r="F426" s="28">
        <v>0</v>
      </c>
      <c r="G426" s="28">
        <v>330960828.94999999</v>
      </c>
      <c r="H426" s="28">
        <v>0</v>
      </c>
      <c r="I426" s="29">
        <v>3706209590.8899999</v>
      </c>
      <c r="K426" s="42" t="s">
        <v>104</v>
      </c>
      <c r="L426" s="43" t="s">
        <v>689</v>
      </c>
      <c r="M426" s="44" t="s">
        <v>367</v>
      </c>
      <c r="N426" s="45">
        <v>0</v>
      </c>
      <c r="O426" s="45">
        <v>3375248761.9400001</v>
      </c>
      <c r="P426" s="45">
        <v>0</v>
      </c>
      <c r="Q426" s="45">
        <v>330960828.94999999</v>
      </c>
      <c r="R426" s="45">
        <v>0</v>
      </c>
      <c r="S426" s="46">
        <v>3706209590.8899999</v>
      </c>
      <c r="T426" s="47" t="str">
        <f>IF(K426=Balanza_de_Comprobación3[[#This Row],[Columna1]],"S","N")</f>
        <v>S</v>
      </c>
      <c r="U426" s="47" t="str">
        <f>IF(L426=Balanza_de_Comprobación3[[#This Row],[Columna2]],"S","N")</f>
        <v>S</v>
      </c>
      <c r="V426" s="47" t="str">
        <f>IF(M426=Balanza_de_Comprobación3[[#This Row],[Columna3]],"S","N")</f>
        <v>S</v>
      </c>
      <c r="W426" s="47" t="str">
        <f>IF(N426=Balanza_de_Comprobación3[[#This Row],[Columna4]],"S","N")</f>
        <v>S</v>
      </c>
      <c r="X426" s="47" t="str">
        <f>IF(O426=Balanza_de_Comprobación3[[#This Row],[Columna5]],"S","N")</f>
        <v>S</v>
      </c>
      <c r="Y426" s="47" t="str">
        <f>IF(P426=Balanza_de_Comprobación3[[#This Row],[Columna6]],"S","N")</f>
        <v>S</v>
      </c>
      <c r="Z426" s="47" t="str">
        <f>IF(Q426=Balanza_de_Comprobación3[[#This Row],[Columna7]],"S","N")</f>
        <v>S</v>
      </c>
      <c r="AA426" s="47" t="str">
        <f>IF(R426=Balanza_de_Comprobación3[[#This Row],[Columna8]],"S","N")</f>
        <v>S</v>
      </c>
      <c r="AB426" s="47" t="str">
        <f>IF(S426=Balanza_de_Comprobación3[[#This Row],[Columna9]],"S","N")</f>
        <v>S</v>
      </c>
    </row>
    <row r="427" spans="1:28" x14ac:dyDescent="0.25">
      <c r="A427" s="33" t="s">
        <v>104</v>
      </c>
      <c r="B427" s="53" t="s">
        <v>690</v>
      </c>
      <c r="C427" s="3" t="s">
        <v>369</v>
      </c>
      <c r="D427" s="28">
        <v>0</v>
      </c>
      <c r="E427" s="28">
        <v>3065121023.2199998</v>
      </c>
      <c r="F427" s="28">
        <v>0</v>
      </c>
      <c r="G427" s="28">
        <v>-403528</v>
      </c>
      <c r="H427" s="28">
        <v>0</v>
      </c>
      <c r="I427" s="29">
        <v>3064717495.2199998</v>
      </c>
      <c r="K427" s="42" t="s">
        <v>104</v>
      </c>
      <c r="L427" s="43" t="s">
        <v>690</v>
      </c>
      <c r="M427" s="44" t="s">
        <v>369</v>
      </c>
      <c r="N427" s="45">
        <v>0</v>
      </c>
      <c r="O427" s="45">
        <v>3065121023.2199998</v>
      </c>
      <c r="P427" s="45">
        <v>0</v>
      </c>
      <c r="Q427" s="45">
        <v>-403528</v>
      </c>
      <c r="R427" s="45">
        <v>0</v>
      </c>
      <c r="S427" s="46">
        <v>3064717495.2199998</v>
      </c>
      <c r="T427" s="47" t="str">
        <f>IF(K427=Balanza_de_Comprobación3[[#This Row],[Columna1]],"S","N")</f>
        <v>S</v>
      </c>
      <c r="U427" s="47" t="str">
        <f>IF(L427=Balanza_de_Comprobación3[[#This Row],[Columna2]],"S","N")</f>
        <v>S</v>
      </c>
      <c r="V427" s="47" t="str">
        <f>IF(M427=Balanza_de_Comprobación3[[#This Row],[Columna3]],"S","N")</f>
        <v>S</v>
      </c>
      <c r="W427" s="47" t="str">
        <f>IF(N427=Balanza_de_Comprobación3[[#This Row],[Columna4]],"S","N")</f>
        <v>S</v>
      </c>
      <c r="X427" s="47" t="str">
        <f>IF(O427=Balanza_de_Comprobación3[[#This Row],[Columna5]],"S","N")</f>
        <v>S</v>
      </c>
      <c r="Y427" s="47" t="str">
        <f>IF(P427=Balanza_de_Comprobación3[[#This Row],[Columna6]],"S","N")</f>
        <v>S</v>
      </c>
      <c r="Z427" s="47" t="str">
        <f>IF(Q427=Balanza_de_Comprobación3[[#This Row],[Columna7]],"S","N")</f>
        <v>S</v>
      </c>
      <c r="AA427" s="47" t="str">
        <f>IF(R427=Balanza_de_Comprobación3[[#This Row],[Columna8]],"S","N")</f>
        <v>S</v>
      </c>
      <c r="AB427" s="47" t="str">
        <f>IF(S427=Balanza_de_Comprobación3[[#This Row],[Columna9]],"S","N")</f>
        <v>S</v>
      </c>
    </row>
    <row r="428" spans="1:28" x14ac:dyDescent="0.25">
      <c r="A428" s="33" t="s">
        <v>104</v>
      </c>
      <c r="B428" s="53" t="s">
        <v>691</v>
      </c>
      <c r="C428" s="3" t="s">
        <v>692</v>
      </c>
      <c r="D428" s="28">
        <v>0</v>
      </c>
      <c r="E428" s="28">
        <v>0</v>
      </c>
      <c r="F428" s="28">
        <v>3614710801.2600002</v>
      </c>
      <c r="G428" s="28">
        <v>3614710801.2600002</v>
      </c>
      <c r="H428" s="28">
        <v>0</v>
      </c>
      <c r="I428" s="29">
        <v>0</v>
      </c>
      <c r="K428" s="42" t="s">
        <v>104</v>
      </c>
      <c r="L428" s="43" t="s">
        <v>691</v>
      </c>
      <c r="M428" s="44" t="s">
        <v>692</v>
      </c>
      <c r="N428" s="45">
        <v>0</v>
      </c>
      <c r="O428" s="45">
        <v>0</v>
      </c>
      <c r="P428" s="45">
        <v>3614710801.2600002</v>
      </c>
      <c r="Q428" s="45">
        <v>3614710801.2600002</v>
      </c>
      <c r="R428" s="45">
        <v>0</v>
      </c>
      <c r="S428" s="46">
        <v>0</v>
      </c>
      <c r="T428" s="47" t="str">
        <f>IF(K428=Balanza_de_Comprobación3[[#This Row],[Columna1]],"S","N")</f>
        <v>S</v>
      </c>
      <c r="U428" s="47" t="str">
        <f>IF(L428=Balanza_de_Comprobación3[[#This Row],[Columna2]],"S","N")</f>
        <v>S</v>
      </c>
      <c r="V428" s="47" t="str">
        <f>IF(M428=Balanza_de_Comprobación3[[#This Row],[Columna3]],"S","N")</f>
        <v>S</v>
      </c>
      <c r="W428" s="47" t="str">
        <f>IF(N428=Balanza_de_Comprobación3[[#This Row],[Columna4]],"S","N")</f>
        <v>S</v>
      </c>
      <c r="X428" s="47" t="str">
        <f>IF(O428=Balanza_de_Comprobación3[[#This Row],[Columna5]],"S","N")</f>
        <v>S</v>
      </c>
      <c r="Y428" s="47" t="str">
        <f>IF(P428=Balanza_de_Comprobación3[[#This Row],[Columna6]],"S","N")</f>
        <v>S</v>
      </c>
      <c r="Z428" s="47" t="str">
        <f>IF(Q428=Balanza_de_Comprobación3[[#This Row],[Columna7]],"S","N")</f>
        <v>S</v>
      </c>
      <c r="AA428" s="47" t="str">
        <f>IF(R428=Balanza_de_Comprobación3[[#This Row],[Columna8]],"S","N")</f>
        <v>S</v>
      </c>
      <c r="AB428" s="47" t="str">
        <f>IF(S428=Balanza_de_Comprobación3[[#This Row],[Columna9]],"S","N")</f>
        <v>S</v>
      </c>
    </row>
    <row r="429" spans="1:28" x14ac:dyDescent="0.25">
      <c r="A429" s="33" t="s">
        <v>104</v>
      </c>
      <c r="B429" s="53" t="s">
        <v>693</v>
      </c>
      <c r="C429" s="3" t="s">
        <v>694</v>
      </c>
      <c r="D429" s="28">
        <v>0</v>
      </c>
      <c r="E429" s="28">
        <v>9369504179</v>
      </c>
      <c r="F429" s="28">
        <v>0</v>
      </c>
      <c r="G429" s="28">
        <v>0</v>
      </c>
      <c r="H429" s="28">
        <v>0</v>
      </c>
      <c r="I429" s="29">
        <v>9369504179</v>
      </c>
      <c r="K429" s="42" t="s">
        <v>104</v>
      </c>
      <c r="L429" s="43" t="s">
        <v>693</v>
      </c>
      <c r="M429" s="44" t="s">
        <v>694</v>
      </c>
      <c r="N429" s="45">
        <v>0</v>
      </c>
      <c r="O429" s="45">
        <v>9369504179</v>
      </c>
      <c r="P429" s="45">
        <v>0</v>
      </c>
      <c r="Q429" s="45">
        <v>0</v>
      </c>
      <c r="R429" s="45">
        <v>0</v>
      </c>
      <c r="S429" s="46">
        <v>9369504179</v>
      </c>
      <c r="T429" s="47" t="str">
        <f>IF(K429=Balanza_de_Comprobación3[[#This Row],[Columna1]],"S","N")</f>
        <v>S</v>
      </c>
      <c r="U429" s="47" t="str">
        <f>IF(L429=Balanza_de_Comprobación3[[#This Row],[Columna2]],"S","N")</f>
        <v>S</v>
      </c>
      <c r="V429" s="47" t="str">
        <f>IF(M429=Balanza_de_Comprobación3[[#This Row],[Columna3]],"S","N")</f>
        <v>S</v>
      </c>
      <c r="W429" s="47" t="str">
        <f>IF(N429=Balanza_de_Comprobación3[[#This Row],[Columna4]],"S","N")</f>
        <v>S</v>
      </c>
      <c r="X429" s="47" t="str">
        <f>IF(O429=Balanza_de_Comprobación3[[#This Row],[Columna5]],"S","N")</f>
        <v>S</v>
      </c>
      <c r="Y429" s="47" t="str">
        <f>IF(P429=Balanza_de_Comprobación3[[#This Row],[Columna6]],"S","N")</f>
        <v>S</v>
      </c>
      <c r="Z429" s="47" t="str">
        <f>IF(Q429=Balanza_de_Comprobación3[[#This Row],[Columna7]],"S","N")</f>
        <v>S</v>
      </c>
      <c r="AA429" s="47" t="str">
        <f>IF(R429=Balanza_de_Comprobación3[[#This Row],[Columna8]],"S","N")</f>
        <v>S</v>
      </c>
      <c r="AB429" s="47" t="str">
        <f>IF(S429=Balanza_de_Comprobación3[[#This Row],[Columna9]],"S","N")</f>
        <v>S</v>
      </c>
    </row>
    <row r="430" spans="1:28" x14ac:dyDescent="0.25">
      <c r="A430" s="33" t="s">
        <v>5</v>
      </c>
      <c r="B430" s="53" t="s">
        <v>695</v>
      </c>
      <c r="C430" s="3" t="s">
        <v>696</v>
      </c>
      <c r="D430" s="28">
        <v>3826404638.1100001</v>
      </c>
      <c r="E430" s="28">
        <v>0</v>
      </c>
      <c r="F430" s="28">
        <v>552564020.26999998</v>
      </c>
      <c r="G430" s="28">
        <v>1087536197.1300001</v>
      </c>
      <c r="H430" s="28">
        <v>3291432461.25</v>
      </c>
      <c r="I430" s="29">
        <v>0</v>
      </c>
      <c r="K430" s="42" t="s">
        <v>5</v>
      </c>
      <c r="L430" s="43" t="s">
        <v>695</v>
      </c>
      <c r="M430" s="44" t="s">
        <v>696</v>
      </c>
      <c r="N430" s="45">
        <v>3826404638.1100001</v>
      </c>
      <c r="O430" s="45">
        <v>0</v>
      </c>
      <c r="P430" s="45">
        <v>552564020.26999998</v>
      </c>
      <c r="Q430" s="45">
        <v>1087536197.1300001</v>
      </c>
      <c r="R430" s="45">
        <v>3291432461.25</v>
      </c>
      <c r="S430" s="46">
        <v>0</v>
      </c>
      <c r="T430" s="47" t="str">
        <f>IF(K430=Balanza_de_Comprobación3[[#This Row],[Columna1]],"S","N")</f>
        <v>S</v>
      </c>
      <c r="U430" s="47" t="str">
        <f>IF(L430=Balanza_de_Comprobación3[[#This Row],[Columna2]],"S","N")</f>
        <v>S</v>
      </c>
      <c r="V430" s="47" t="str">
        <f>IF(M430=Balanza_de_Comprobación3[[#This Row],[Columna3]],"S","N")</f>
        <v>S</v>
      </c>
      <c r="W430" s="47" t="str">
        <f>IF(N430=Balanza_de_Comprobación3[[#This Row],[Columna4]],"S","N")</f>
        <v>S</v>
      </c>
      <c r="X430" s="47" t="str">
        <f>IF(O430=Balanza_de_Comprobación3[[#This Row],[Columna5]],"S","N")</f>
        <v>S</v>
      </c>
      <c r="Y430" s="47" t="str">
        <f>IF(P430=Balanza_de_Comprobación3[[#This Row],[Columna6]],"S","N")</f>
        <v>S</v>
      </c>
      <c r="Z430" s="47" t="str">
        <f>IF(Q430=Balanza_de_Comprobación3[[#This Row],[Columna7]],"S","N")</f>
        <v>S</v>
      </c>
      <c r="AA430" s="47" t="str">
        <f>IF(R430=Balanza_de_Comprobación3[[#This Row],[Columna8]],"S","N")</f>
        <v>S</v>
      </c>
      <c r="AB430" s="47" t="str">
        <f>IF(S430=Balanza_de_Comprobación3[[#This Row],[Columna9]],"S","N")</f>
        <v>S</v>
      </c>
    </row>
    <row r="431" spans="1:28" x14ac:dyDescent="0.25">
      <c r="A431" s="33" t="s">
        <v>104</v>
      </c>
      <c r="B431" s="53" t="s">
        <v>697</v>
      </c>
      <c r="C431" s="3" t="s">
        <v>698</v>
      </c>
      <c r="D431" s="28">
        <v>0</v>
      </c>
      <c r="E431" s="28">
        <v>1322384669.9100001</v>
      </c>
      <c r="F431" s="28">
        <v>504875900.31</v>
      </c>
      <c r="G431" s="28">
        <v>552564020.26999998</v>
      </c>
      <c r="H431" s="28">
        <v>0</v>
      </c>
      <c r="I431" s="29">
        <v>1370072789.8699999</v>
      </c>
      <c r="K431" s="42" t="s">
        <v>104</v>
      </c>
      <c r="L431" s="43" t="s">
        <v>697</v>
      </c>
      <c r="M431" s="44" t="s">
        <v>698</v>
      </c>
      <c r="N431" s="45">
        <v>0</v>
      </c>
      <c r="O431" s="45">
        <v>1322384669.9100001</v>
      </c>
      <c r="P431" s="45">
        <v>504875900.31</v>
      </c>
      <c r="Q431" s="45">
        <v>552564020.26999998</v>
      </c>
      <c r="R431" s="45">
        <v>0</v>
      </c>
      <c r="S431" s="46">
        <v>1370072789.8699999</v>
      </c>
      <c r="T431" s="47" t="str">
        <f>IF(K431=Balanza_de_Comprobación3[[#This Row],[Columna1]],"S","N")</f>
        <v>S</v>
      </c>
      <c r="U431" s="47" t="str">
        <f>IF(L431=Balanza_de_Comprobación3[[#This Row],[Columna2]],"S","N")</f>
        <v>S</v>
      </c>
      <c r="V431" s="47" t="str">
        <f>IF(M431=Balanza_de_Comprobación3[[#This Row],[Columna3]],"S","N")</f>
        <v>S</v>
      </c>
      <c r="W431" s="47" t="str">
        <f>IF(N431=Balanza_de_Comprobación3[[#This Row],[Columna4]],"S","N")</f>
        <v>S</v>
      </c>
      <c r="X431" s="47" t="str">
        <f>IF(O431=Balanza_de_Comprobación3[[#This Row],[Columna5]],"S","N")</f>
        <v>S</v>
      </c>
      <c r="Y431" s="47" t="str">
        <f>IF(P431=Balanza_de_Comprobación3[[#This Row],[Columna6]],"S","N")</f>
        <v>S</v>
      </c>
      <c r="Z431" s="47" t="str">
        <f>IF(Q431=Balanza_de_Comprobación3[[#This Row],[Columna7]],"S","N")</f>
        <v>S</v>
      </c>
      <c r="AA431" s="47" t="str">
        <f>IF(R431=Balanza_de_Comprobación3[[#This Row],[Columna8]],"S","N")</f>
        <v>S</v>
      </c>
      <c r="AB431" s="47" t="str">
        <f>IF(S431=Balanza_de_Comprobación3[[#This Row],[Columna9]],"S","N")</f>
        <v>S</v>
      </c>
    </row>
    <row r="432" spans="1:28" x14ac:dyDescent="0.25">
      <c r="A432" s="33" t="s">
        <v>5</v>
      </c>
      <c r="B432" s="53" t="s">
        <v>699</v>
      </c>
      <c r="C432" s="3" t="s">
        <v>700</v>
      </c>
      <c r="D432" s="28">
        <v>523360903.11000001</v>
      </c>
      <c r="E432" s="28">
        <v>0</v>
      </c>
      <c r="F432" s="28">
        <v>582660296.82000005</v>
      </c>
      <c r="G432" s="28">
        <v>660938701.48000002</v>
      </c>
      <c r="H432" s="28">
        <v>445082498.44999999</v>
      </c>
      <c r="I432" s="29">
        <v>0</v>
      </c>
      <c r="K432" s="42" t="s">
        <v>5</v>
      </c>
      <c r="L432" s="43" t="s">
        <v>699</v>
      </c>
      <c r="M432" s="44" t="s">
        <v>700</v>
      </c>
      <c r="N432" s="45">
        <v>523360903.11000001</v>
      </c>
      <c r="O432" s="45">
        <v>0</v>
      </c>
      <c r="P432" s="45">
        <v>582660296.82000005</v>
      </c>
      <c r="Q432" s="45">
        <v>660938701.48000002</v>
      </c>
      <c r="R432" s="45">
        <v>445082498.44999999</v>
      </c>
      <c r="S432" s="46">
        <v>0</v>
      </c>
      <c r="T432" s="47" t="str">
        <f>IF(K432=Balanza_de_Comprobación3[[#This Row],[Columna1]],"S","N")</f>
        <v>S</v>
      </c>
      <c r="U432" s="47" t="str">
        <f>IF(L432=Balanza_de_Comprobación3[[#This Row],[Columna2]],"S","N")</f>
        <v>S</v>
      </c>
      <c r="V432" s="47" t="str">
        <f>IF(M432=Balanza_de_Comprobación3[[#This Row],[Columna3]],"S","N")</f>
        <v>S</v>
      </c>
      <c r="W432" s="47" t="str">
        <f>IF(N432=Balanza_de_Comprobación3[[#This Row],[Columna4]],"S","N")</f>
        <v>S</v>
      </c>
      <c r="X432" s="47" t="str">
        <f>IF(O432=Balanza_de_Comprobación3[[#This Row],[Columna5]],"S","N")</f>
        <v>S</v>
      </c>
      <c r="Y432" s="47" t="str">
        <f>IF(P432=Balanza_de_Comprobación3[[#This Row],[Columna6]],"S","N")</f>
        <v>S</v>
      </c>
      <c r="Z432" s="47" t="str">
        <f>IF(Q432=Balanza_de_Comprobación3[[#This Row],[Columna7]],"S","N")</f>
        <v>S</v>
      </c>
      <c r="AA432" s="47" t="str">
        <f>IF(R432=Balanza_de_Comprobación3[[#This Row],[Columna8]],"S","N")</f>
        <v>S</v>
      </c>
      <c r="AB432" s="47" t="str">
        <f>IF(S432=Balanza_de_Comprobación3[[#This Row],[Columna9]],"S","N")</f>
        <v>S</v>
      </c>
    </row>
    <row r="433" spans="1:28" x14ac:dyDescent="0.25">
      <c r="A433" s="33" t="s">
        <v>5</v>
      </c>
      <c r="B433" s="53" t="s">
        <v>701</v>
      </c>
      <c r="C433" s="3" t="s">
        <v>702</v>
      </c>
      <c r="D433" s="28">
        <v>529260.75</v>
      </c>
      <c r="E433" s="28">
        <v>0</v>
      </c>
      <c r="F433" s="28">
        <v>660938701.48000002</v>
      </c>
      <c r="G433" s="28">
        <v>669351141.72000003</v>
      </c>
      <c r="H433" s="28">
        <v>-7883179.4900000002</v>
      </c>
      <c r="I433" s="29">
        <v>0</v>
      </c>
      <c r="K433" s="42" t="s">
        <v>5</v>
      </c>
      <c r="L433" s="43" t="s">
        <v>701</v>
      </c>
      <c r="M433" s="44" t="s">
        <v>702</v>
      </c>
      <c r="N433" s="45">
        <v>529260.75</v>
      </c>
      <c r="O433" s="45">
        <v>0</v>
      </c>
      <c r="P433" s="45">
        <v>660938701.48000002</v>
      </c>
      <c r="Q433" s="45">
        <v>669351141.72000003</v>
      </c>
      <c r="R433" s="45">
        <v>-7883179.4900000002</v>
      </c>
      <c r="S433" s="46">
        <v>0</v>
      </c>
      <c r="T433" s="47" t="str">
        <f>IF(K433=Balanza_de_Comprobación3[[#This Row],[Columna1]],"S","N")</f>
        <v>S</v>
      </c>
      <c r="U433" s="47" t="str">
        <f>IF(L433=Balanza_de_Comprobación3[[#This Row],[Columna2]],"S","N")</f>
        <v>S</v>
      </c>
      <c r="V433" s="47" t="str">
        <f>IF(M433=Balanza_de_Comprobación3[[#This Row],[Columna3]],"S","N")</f>
        <v>S</v>
      </c>
      <c r="W433" s="47" t="str">
        <f>IF(N433=Balanza_de_Comprobación3[[#This Row],[Columna4]],"S","N")</f>
        <v>S</v>
      </c>
      <c r="X433" s="47" t="str">
        <f>IF(O433=Balanza_de_Comprobación3[[#This Row],[Columna5]],"S","N")</f>
        <v>S</v>
      </c>
      <c r="Y433" s="47" t="str">
        <f>IF(P433=Balanza_de_Comprobación3[[#This Row],[Columna6]],"S","N")</f>
        <v>S</v>
      </c>
      <c r="Z433" s="47" t="str">
        <f>IF(Q433=Balanza_de_Comprobación3[[#This Row],[Columna7]],"S","N")</f>
        <v>S</v>
      </c>
      <c r="AA433" s="47" t="str">
        <f>IF(R433=Balanza_de_Comprobación3[[#This Row],[Columna8]],"S","N")</f>
        <v>S</v>
      </c>
      <c r="AB433" s="47" t="str">
        <f>IF(S433=Balanza_de_Comprobación3[[#This Row],[Columna9]],"S","N")</f>
        <v>S</v>
      </c>
    </row>
    <row r="434" spans="1:28" x14ac:dyDescent="0.25">
      <c r="A434" s="33" t="s">
        <v>5</v>
      </c>
      <c r="B434" s="53" t="s">
        <v>703</v>
      </c>
      <c r="C434" s="3" t="s">
        <v>704</v>
      </c>
      <c r="D434" s="28">
        <v>197091963.65000001</v>
      </c>
      <c r="E434" s="28">
        <v>0</v>
      </c>
      <c r="F434" s="28">
        <v>669351141.72000003</v>
      </c>
      <c r="G434" s="28">
        <v>644320740.65999997</v>
      </c>
      <c r="H434" s="28">
        <v>222122364.71000001</v>
      </c>
      <c r="I434" s="29">
        <v>0</v>
      </c>
      <c r="K434" s="42" t="s">
        <v>5</v>
      </c>
      <c r="L434" s="43" t="s">
        <v>703</v>
      </c>
      <c r="M434" s="44" t="s">
        <v>704</v>
      </c>
      <c r="N434" s="45">
        <v>197091963.65000001</v>
      </c>
      <c r="O434" s="45">
        <v>0</v>
      </c>
      <c r="P434" s="45">
        <v>669351141.72000003</v>
      </c>
      <c r="Q434" s="45">
        <v>644320740.65999997</v>
      </c>
      <c r="R434" s="45">
        <v>222122364.71000001</v>
      </c>
      <c r="S434" s="46">
        <v>0</v>
      </c>
      <c r="T434" s="47" t="str">
        <f>IF(K434=Balanza_de_Comprobación3[[#This Row],[Columna1]],"S","N")</f>
        <v>S</v>
      </c>
      <c r="U434" s="47" t="str">
        <f>IF(L434=Balanza_de_Comprobación3[[#This Row],[Columna2]],"S","N")</f>
        <v>S</v>
      </c>
      <c r="V434" s="47" t="str">
        <f>IF(M434=Balanza_de_Comprobación3[[#This Row],[Columna3]],"S","N")</f>
        <v>S</v>
      </c>
      <c r="W434" s="47" t="str">
        <f>IF(N434=Balanza_de_Comprobación3[[#This Row],[Columna4]],"S","N")</f>
        <v>S</v>
      </c>
      <c r="X434" s="47" t="str">
        <f>IF(O434=Balanza_de_Comprobación3[[#This Row],[Columna5]],"S","N")</f>
        <v>S</v>
      </c>
      <c r="Y434" s="47" t="str">
        <f>IF(P434=Balanza_de_Comprobación3[[#This Row],[Columna6]],"S","N")</f>
        <v>S</v>
      </c>
      <c r="Z434" s="47" t="str">
        <f>IF(Q434=Balanza_de_Comprobación3[[#This Row],[Columna7]],"S","N")</f>
        <v>S</v>
      </c>
      <c r="AA434" s="47" t="str">
        <f>IF(R434=Balanza_de_Comprobación3[[#This Row],[Columna8]],"S","N")</f>
        <v>S</v>
      </c>
      <c r="AB434" s="47" t="str">
        <f>IF(S434=Balanza_de_Comprobación3[[#This Row],[Columna9]],"S","N")</f>
        <v>S</v>
      </c>
    </row>
    <row r="435" spans="1:28" s="1" customFormat="1" ht="11.45" customHeight="1" x14ac:dyDescent="0.25">
      <c r="A435" s="33" t="s">
        <v>5</v>
      </c>
      <c r="B435" s="53" t="s">
        <v>705</v>
      </c>
      <c r="C435" s="3" t="s">
        <v>706</v>
      </c>
      <c r="D435" s="28">
        <v>6144502083.29</v>
      </c>
      <c r="E435" s="28">
        <v>0</v>
      </c>
      <c r="F435" s="28">
        <v>644320740.65999997</v>
      </c>
      <c r="G435" s="28">
        <v>0</v>
      </c>
      <c r="H435" s="28">
        <v>6788822823.9499998</v>
      </c>
      <c r="I435" s="29">
        <v>0</v>
      </c>
      <c r="K435" s="42" t="s">
        <v>5</v>
      </c>
      <c r="L435" s="43" t="s">
        <v>705</v>
      </c>
      <c r="M435" s="44" t="s">
        <v>706</v>
      </c>
      <c r="N435" s="45">
        <v>6144502083.29</v>
      </c>
      <c r="O435" s="45">
        <v>0</v>
      </c>
      <c r="P435" s="45">
        <v>644320740.65999997</v>
      </c>
      <c r="Q435" s="45">
        <v>0</v>
      </c>
      <c r="R435" s="45">
        <v>6788822823.9499998</v>
      </c>
      <c r="S435" s="46">
        <v>0</v>
      </c>
      <c r="T435" s="47" t="str">
        <f>IF(K435=Balanza_de_Comprobación3[[#This Row],[Columna1]],"S","N")</f>
        <v>S</v>
      </c>
      <c r="U435" s="47" t="str">
        <f>IF(L435=Balanza_de_Comprobación3[[#This Row],[Columna2]],"S","N")</f>
        <v>S</v>
      </c>
      <c r="V435" s="47" t="str">
        <f>IF(M435=Balanza_de_Comprobación3[[#This Row],[Columna3]],"S","N")</f>
        <v>S</v>
      </c>
      <c r="W435" s="47" t="str">
        <f>IF(N435=Balanza_de_Comprobación3[[#This Row],[Columna4]],"S","N")</f>
        <v>S</v>
      </c>
      <c r="X435" s="47" t="str">
        <f>IF(O435=Balanza_de_Comprobación3[[#This Row],[Columna5]],"S","N")</f>
        <v>S</v>
      </c>
      <c r="Y435" s="47" t="str">
        <f>IF(P435=Balanza_de_Comprobación3[[#This Row],[Columna6]],"S","N")</f>
        <v>S</v>
      </c>
      <c r="Z435" s="47" t="str">
        <f>IF(Q435=Balanza_de_Comprobación3[[#This Row],[Columna7]],"S","N")</f>
        <v>S</v>
      </c>
      <c r="AA435" s="47" t="str">
        <f>IF(R435=Balanza_de_Comprobación3[[#This Row],[Columna8]],"S","N")</f>
        <v>S</v>
      </c>
      <c r="AB435" s="47" t="str">
        <f>IF(S435=Balanza_de_Comprobación3[[#This Row],[Columna9]],"S","N")</f>
        <v>S</v>
      </c>
    </row>
    <row r="436" spans="1:28" s="1" customFormat="1" ht="11.45" customHeight="1" x14ac:dyDescent="0.25">
      <c r="A436" s="24"/>
      <c r="B436" s="50"/>
      <c r="C436" s="56" t="s">
        <v>707</v>
      </c>
      <c r="D436" s="30">
        <v>41880385904.690002</v>
      </c>
      <c r="E436" s="30">
        <v>41880385904.690002</v>
      </c>
      <c r="F436" s="30">
        <v>7688635510.4200001</v>
      </c>
      <c r="G436" s="30">
        <v>7688635510.4200001</v>
      </c>
      <c r="H436" s="30">
        <v>42390242364.459999</v>
      </c>
      <c r="I436" s="31">
        <v>42390242364.459999</v>
      </c>
      <c r="N436" s="48">
        <v>41880385904.690002</v>
      </c>
      <c r="O436" s="48">
        <v>41880385904.690002</v>
      </c>
      <c r="P436" s="48">
        <v>7645322015.1800003</v>
      </c>
      <c r="Q436" s="48">
        <v>7645322015.1800003</v>
      </c>
      <c r="R436" s="48">
        <v>42346928869.220001</v>
      </c>
      <c r="S436" s="49">
        <v>42346928869.220001</v>
      </c>
      <c r="T436" s="47" t="str">
        <f>IF(K436=Balanza_de_Comprobación3[[#This Row],[Columna1]],"S","N")</f>
        <v>S</v>
      </c>
      <c r="U436" s="47" t="str">
        <f>IF(L436=Balanza_de_Comprobación3[[#This Row],[Columna2]],"S","N")</f>
        <v>S</v>
      </c>
      <c r="V436" s="47" t="str">
        <f>IF(M436=Balanza_de_Comprobación3[[#This Row],[Columna3]],"S","N")</f>
        <v>N</v>
      </c>
      <c r="W436" s="47" t="str">
        <f>IF(N436=Balanza_de_Comprobación3[[#This Row],[Columna4]],"S","N")</f>
        <v>S</v>
      </c>
      <c r="X436" s="47" t="str">
        <f>IF(O436=Balanza_de_Comprobación3[[#This Row],[Columna5]],"S","N")</f>
        <v>S</v>
      </c>
      <c r="Y436" s="47" t="str">
        <f>IF(P436=Balanza_de_Comprobación3[[#This Row],[Columna6]],"S","N")</f>
        <v>N</v>
      </c>
      <c r="Z436" s="47" t="str">
        <f>IF(Q436=Balanza_de_Comprobación3[[#This Row],[Columna7]],"S","N")</f>
        <v>N</v>
      </c>
      <c r="AA436" s="47" t="str">
        <f>IF(R436=Balanza_de_Comprobación3[[#This Row],[Columna8]],"S","N")</f>
        <v>N</v>
      </c>
      <c r="AB436" s="47" t="str">
        <f>IF(S436=Balanza_de_Comprobación3[[#This Row],[Columna9]],"S","N")</f>
        <v>N</v>
      </c>
    </row>
    <row r="437" spans="1:28" s="1" customFormat="1" ht="11.45" customHeight="1" x14ac:dyDescent="0.15">
      <c r="A437" s="34"/>
      <c r="B437" s="35"/>
      <c r="C437" s="36"/>
      <c r="D437" s="36"/>
      <c r="E437" s="36"/>
      <c r="F437" s="36"/>
      <c r="G437" s="36"/>
      <c r="H437" s="36"/>
      <c r="I437" s="36"/>
    </row>
    <row r="438" spans="1:28" s="1" customFormat="1" ht="11.45" customHeight="1" x14ac:dyDescent="0.2">
      <c r="A438" s="5"/>
      <c r="B438" s="70" t="s">
        <v>711</v>
      </c>
      <c r="C438" s="70"/>
      <c r="D438" s="70"/>
      <c r="E438" s="70"/>
      <c r="F438" s="70"/>
      <c r="G438" s="70"/>
      <c r="H438" s="70"/>
      <c r="I438" s="70"/>
    </row>
    <row r="439" spans="1:28" s="1" customFormat="1" ht="11.45" customHeight="1" x14ac:dyDescent="0.2">
      <c r="A439" s="6"/>
      <c r="B439" s="7"/>
      <c r="C439" s="8"/>
      <c r="D439" s="9"/>
      <c r="E439" s="9"/>
      <c r="F439" s="6"/>
      <c r="G439" s="10"/>
      <c r="H439" s="11"/>
      <c r="I439" s="9"/>
    </row>
    <row r="440" spans="1:28" s="1" customFormat="1" ht="11.45" customHeight="1" x14ac:dyDescent="0.25">
      <c r="A440" s="6"/>
      <c r="B440" s="7"/>
      <c r="C440" s="8"/>
      <c r="D440" s="12"/>
      <c r="E440" s="12"/>
      <c r="F440" s="12"/>
      <c r="G440" s="12"/>
      <c r="H440" s="12"/>
      <c r="I440" s="12"/>
    </row>
    <row r="441" spans="1:28" s="1" customFormat="1" ht="11.45" customHeight="1" x14ac:dyDescent="0.25">
      <c r="A441" s="6"/>
      <c r="B441" s="7"/>
      <c r="C441" s="8"/>
      <c r="D441" s="12"/>
      <c r="E441" s="12"/>
      <c r="F441" s="12"/>
      <c r="G441" s="12"/>
      <c r="H441" s="12"/>
      <c r="I441" s="12"/>
    </row>
    <row r="442" spans="1:28" s="13" customFormat="1" ht="11.45" customHeight="1" x14ac:dyDescent="0.2">
      <c r="A442" s="6"/>
      <c r="B442" s="7"/>
      <c r="C442" s="8"/>
      <c r="D442" s="8"/>
      <c r="E442" s="8"/>
      <c r="F442" s="8"/>
      <c r="G442" s="8"/>
      <c r="H442" s="8"/>
      <c r="I442" s="8"/>
      <c r="J442" s="8"/>
    </row>
    <row r="443" spans="1:28" s="13" customFormat="1" ht="11.45" customHeight="1" x14ac:dyDescent="0.2">
      <c r="A443" s="6"/>
      <c r="B443" s="7"/>
      <c r="C443" s="8"/>
      <c r="D443" s="9"/>
      <c r="E443" s="9"/>
      <c r="F443" s="6"/>
      <c r="G443" s="10"/>
      <c r="H443" s="11"/>
      <c r="I443" s="9"/>
    </row>
    <row r="444" spans="1:28" s="13" customFormat="1" ht="11.25" customHeight="1" x14ac:dyDescent="0.2">
      <c r="A444" s="6"/>
      <c r="B444" s="7"/>
      <c r="C444" s="8"/>
      <c r="D444" s="9"/>
      <c r="E444" s="10"/>
      <c r="F444" s="11"/>
      <c r="G444" s="9"/>
      <c r="H444" s="9"/>
    </row>
    <row r="445" spans="1:28" s="13" customFormat="1" ht="12" customHeight="1" x14ac:dyDescent="0.2">
      <c r="A445" s="6"/>
      <c r="B445" s="71" t="s">
        <v>712</v>
      </c>
      <c r="C445" s="71"/>
      <c r="D445" s="71"/>
      <c r="E445" s="9"/>
      <c r="F445" s="72" t="s">
        <v>713</v>
      </c>
      <c r="G445" s="72"/>
      <c r="H445" s="72"/>
      <c r="I445" s="72"/>
    </row>
    <row r="446" spans="1:28" s="13" customFormat="1" ht="21" customHeight="1" x14ac:dyDescent="0.2">
      <c r="A446" s="14"/>
      <c r="B446" s="73" t="s">
        <v>714</v>
      </c>
      <c r="C446" s="73"/>
      <c r="D446" s="73"/>
      <c r="E446" s="15"/>
      <c r="F446" s="73" t="s">
        <v>718</v>
      </c>
      <c r="G446" s="73"/>
      <c r="H446" s="73"/>
      <c r="I446" s="73"/>
    </row>
    <row r="447" spans="1:28" s="13" customFormat="1" ht="11.45" customHeight="1" x14ac:dyDescent="0.2">
      <c r="A447" s="14"/>
      <c r="B447" s="67" t="s">
        <v>715</v>
      </c>
      <c r="C447" s="67"/>
      <c r="D447" s="67"/>
      <c r="E447" s="16"/>
      <c r="F447" s="67" t="s">
        <v>740</v>
      </c>
      <c r="G447" s="67"/>
      <c r="H447" s="67"/>
      <c r="I447" s="67"/>
    </row>
    <row r="448" spans="1:28" s="13" customFormat="1" ht="11.45" customHeight="1" x14ac:dyDescent="0.2">
      <c r="A448" s="14"/>
      <c r="B448" s="67"/>
      <c r="C448" s="67"/>
      <c r="D448" s="67"/>
      <c r="E448" s="16"/>
      <c r="F448" s="17"/>
      <c r="G448" s="17"/>
      <c r="H448" s="15"/>
    </row>
    <row r="449" spans="1:9" s="13" customFormat="1" ht="11.45" customHeight="1" x14ac:dyDescent="0.2">
      <c r="A449" s="14"/>
      <c r="B449" s="17"/>
      <c r="C449" s="17"/>
      <c r="D449" s="17"/>
      <c r="E449" s="16"/>
      <c r="F449" s="17"/>
      <c r="G449" s="17"/>
      <c r="H449" s="15"/>
    </row>
    <row r="450" spans="1:9" s="13" customFormat="1" ht="11.45" customHeight="1" x14ac:dyDescent="0.2">
      <c r="A450" s="14"/>
      <c r="B450" s="17"/>
      <c r="C450" s="17"/>
      <c r="D450" s="17"/>
      <c r="E450" s="16"/>
      <c r="F450" s="17"/>
      <c r="G450" s="17"/>
      <c r="H450" s="15"/>
    </row>
    <row r="451" spans="1:9" s="13" customFormat="1" ht="11.45" customHeight="1" x14ac:dyDescent="0.2">
      <c r="A451" s="14"/>
      <c r="B451" s="17"/>
      <c r="C451" s="17"/>
      <c r="D451" s="17"/>
      <c r="E451" s="16"/>
      <c r="F451" s="17"/>
      <c r="G451" s="17"/>
      <c r="H451" s="15"/>
    </row>
    <row r="452" spans="1:9" s="13" customFormat="1" ht="11.45" customHeight="1" x14ac:dyDescent="0.2">
      <c r="A452" s="14"/>
      <c r="B452" s="17"/>
      <c r="C452" s="17"/>
      <c r="D452" s="17"/>
      <c r="E452" s="16"/>
      <c r="F452" s="17"/>
      <c r="G452" s="17"/>
      <c r="H452" s="15"/>
    </row>
    <row r="453" spans="1:9" s="13" customFormat="1" ht="11.45" customHeight="1" x14ac:dyDescent="0.2">
      <c r="A453" s="14"/>
      <c r="B453" s="17"/>
      <c r="C453" s="17"/>
      <c r="D453" s="17"/>
      <c r="E453" s="16"/>
      <c r="F453" s="17"/>
      <c r="G453" s="17"/>
      <c r="H453" s="15"/>
    </row>
    <row r="454" spans="1:9" s="13" customFormat="1" ht="11.45" customHeight="1" x14ac:dyDescent="0.2">
      <c r="A454" s="14"/>
      <c r="B454" s="68" t="s">
        <v>716</v>
      </c>
      <c r="C454" s="68"/>
      <c r="D454" s="68"/>
      <c r="E454" s="18"/>
      <c r="F454" s="69" t="s">
        <v>717</v>
      </c>
      <c r="G454" s="69"/>
      <c r="H454" s="69"/>
      <c r="I454" s="69"/>
    </row>
    <row r="455" spans="1:9" x14ac:dyDescent="0.25">
      <c r="A455" s="14"/>
      <c r="B455" s="69" t="s">
        <v>742</v>
      </c>
      <c r="C455" s="69"/>
      <c r="D455" s="69"/>
      <c r="E455" s="18"/>
      <c r="F455" s="69" t="s">
        <v>719</v>
      </c>
      <c r="G455" s="69"/>
      <c r="H455" s="69"/>
      <c r="I455" s="69"/>
    </row>
    <row r="456" spans="1:9" x14ac:dyDescent="0.25">
      <c r="A456" s="19"/>
      <c r="B456" s="66" t="s">
        <v>741</v>
      </c>
      <c r="C456" s="66"/>
      <c r="D456" s="66"/>
      <c r="E456" s="20"/>
      <c r="F456" s="66" t="s">
        <v>720</v>
      </c>
      <c r="G456" s="66"/>
      <c r="H456" s="66"/>
      <c r="I456" s="66"/>
    </row>
  </sheetData>
  <mergeCells count="19">
    <mergeCell ref="B447:D448"/>
    <mergeCell ref="F447:I447"/>
    <mergeCell ref="A1:A2"/>
    <mergeCell ref="B1:B2"/>
    <mergeCell ref="C1:C2"/>
    <mergeCell ref="D1:E1"/>
    <mergeCell ref="F1:G1"/>
    <mergeCell ref="H1:I1"/>
    <mergeCell ref="B438:I438"/>
    <mergeCell ref="B445:D445"/>
    <mergeCell ref="F445:I445"/>
    <mergeCell ref="B446:D446"/>
    <mergeCell ref="F446:I446"/>
    <mergeCell ref="B454:D454"/>
    <mergeCell ref="F454:I454"/>
    <mergeCell ref="B455:D455"/>
    <mergeCell ref="F455:I455"/>
    <mergeCell ref="B456:D456"/>
    <mergeCell ref="F456:I456"/>
  </mergeCells>
  <conditionalFormatting sqref="T1:AB1048576">
    <cfRule type="containsText" dxfId="1" priority="1" operator="containsText" text="N">
      <formula>NOT(ISERROR(SEARCH("N",T1)))</formula>
    </cfRule>
  </conditionalFormatting>
  <pageMargins left="0.23622047244094491" right="0.23622047244094491" top="1.4173228346456694" bottom="0.98425196850393704" header="0.31496062992125984" footer="0.31496062992125984"/>
  <pageSetup scale="31" fitToHeight="0" orientation="portrait" r:id="rId1"/>
  <headerFooter>
    <oddHeader>&amp;L&amp;G&amp;C&amp;"-,Negrita"
SERVICIOS DE SALUD DE MICHOACÁN
Balanza de Comprobación
Del 1 al 31 de Noviembre del 2024
Cuentas con saldo y/o movimientos acumulado. (De la cuenta: 1000 a la 9000)&amp;R&amp;G</oddHeader>
    <oddFooter>&amp;C&amp;G&amp;R&amp;8&amp;P/&amp;N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56"/>
  <sheetViews>
    <sheetView showGridLines="0" zoomScale="85" zoomScaleNormal="85" zoomScalePageLayoutView="55" workbookViewId="0">
      <selection activeCell="G428" sqref="G428"/>
    </sheetView>
  </sheetViews>
  <sheetFormatPr baseColWidth="10" defaultColWidth="11.42578125" defaultRowHeight="15" x14ac:dyDescent="0.25"/>
  <cols>
    <col min="1" max="1" width="4.7109375" bestFit="1" customWidth="1"/>
    <col min="2" max="2" width="15.85546875" bestFit="1" customWidth="1"/>
    <col min="3" max="3" width="41.42578125" customWidth="1"/>
    <col min="4" max="9" width="18" customWidth="1"/>
    <col min="10" max="10" width="3.28515625" customWidth="1"/>
    <col min="11" max="11" width="2.7109375" bestFit="1" customWidth="1"/>
    <col min="14" max="15" width="18.5703125" bestFit="1" customWidth="1"/>
    <col min="16" max="17" width="17.42578125" bestFit="1" customWidth="1"/>
    <col min="18" max="19" width="18.5703125" bestFit="1" customWidth="1"/>
    <col min="20" max="24" width="2.28515625" bestFit="1" customWidth="1"/>
    <col min="25" max="25" width="2.7109375" bestFit="1" customWidth="1"/>
    <col min="26" max="26" width="2.28515625" bestFit="1" customWidth="1"/>
    <col min="27" max="27" width="2.7109375" bestFit="1" customWidth="1"/>
    <col min="28" max="28" width="2.28515625" bestFit="1" customWidth="1"/>
  </cols>
  <sheetData>
    <row r="1" spans="1:28" s="2" customFormat="1" ht="11.45" customHeight="1" x14ac:dyDescent="0.15">
      <c r="A1" s="76" t="s">
        <v>708</v>
      </c>
      <c r="B1" s="76" t="s">
        <v>709</v>
      </c>
      <c r="C1" s="76" t="s">
        <v>710</v>
      </c>
      <c r="D1" s="74" t="s">
        <v>2</v>
      </c>
      <c r="E1" s="75"/>
      <c r="F1" s="74" t="s">
        <v>3</v>
      </c>
      <c r="G1" s="75"/>
      <c r="H1" s="74" t="s">
        <v>4</v>
      </c>
      <c r="I1" s="75"/>
    </row>
    <row r="2" spans="1:28" s="2" customFormat="1" ht="11.45" customHeight="1" thickBot="1" x14ac:dyDescent="0.2">
      <c r="A2" s="77"/>
      <c r="B2" s="77"/>
      <c r="C2" s="77"/>
      <c r="D2" s="21" t="s">
        <v>0</v>
      </c>
      <c r="E2" s="22" t="s">
        <v>1</v>
      </c>
      <c r="F2" s="21" t="s">
        <v>0</v>
      </c>
      <c r="G2" s="22" t="s">
        <v>1</v>
      </c>
      <c r="H2" s="21" t="s">
        <v>0</v>
      </c>
      <c r="I2" s="22" t="s">
        <v>1</v>
      </c>
    </row>
    <row r="3" spans="1:28" x14ac:dyDescent="0.25">
      <c r="A3" s="32" t="s">
        <v>5</v>
      </c>
      <c r="B3" s="51" t="s">
        <v>6</v>
      </c>
      <c r="C3" s="55" t="s">
        <v>7</v>
      </c>
      <c r="D3" s="26">
        <v>9855855098.7999992</v>
      </c>
      <c r="E3" s="26">
        <v>0</v>
      </c>
      <c r="F3" s="26">
        <v>1388173435.99</v>
      </c>
      <c r="G3" s="26">
        <v>1475676115.8699999</v>
      </c>
      <c r="H3" s="26">
        <v>9768352418.9200001</v>
      </c>
      <c r="I3" s="27">
        <v>0</v>
      </c>
      <c r="K3" s="37" t="s">
        <v>5</v>
      </c>
      <c r="L3" s="38" t="s">
        <v>6</v>
      </c>
      <c r="M3" s="39" t="s">
        <v>7</v>
      </c>
      <c r="N3" s="40">
        <v>9855855098.7999992</v>
      </c>
      <c r="O3" s="40">
        <v>0</v>
      </c>
      <c r="P3" s="40">
        <v>1388173435.99</v>
      </c>
      <c r="Q3" s="40">
        <v>1475676115.8699999</v>
      </c>
      <c r="R3" s="40">
        <v>9768352418.9200001</v>
      </c>
      <c r="S3" s="41">
        <v>0</v>
      </c>
      <c r="T3" s="47" t="str">
        <f>IF(K3=Balanza_de_Comprobación35[[#This Row],[Columna1]],"S","N")</f>
        <v>S</v>
      </c>
      <c r="U3" s="47" t="str">
        <f>IF(L3=Balanza_de_Comprobación35[[#This Row],[Columna2]],"S","N")</f>
        <v>S</v>
      </c>
      <c r="V3" s="47" t="str">
        <f>IF(M3=Balanza_de_Comprobación35[[#This Row],[Columna3]],"S","N")</f>
        <v>S</v>
      </c>
      <c r="W3" s="47" t="str">
        <f>IF(N3=Balanza_de_Comprobación35[[#This Row],[Columna4]],"S","N")</f>
        <v>S</v>
      </c>
      <c r="X3" s="47" t="str">
        <f>IF(O3=Balanza_de_Comprobación35[[#This Row],[Columna5]],"S","N")</f>
        <v>S</v>
      </c>
      <c r="Y3" s="47" t="str">
        <f>IF(P3=Balanza_de_Comprobación35[[#This Row],[Columna6]],"S","N")</f>
        <v>S</v>
      </c>
      <c r="Z3" s="47" t="str">
        <f>IF(Q3=Balanza_de_Comprobación35[[#This Row],[Columna7]],"S","N")</f>
        <v>S</v>
      </c>
      <c r="AA3" s="47" t="str">
        <f>IF(R3=Balanza_de_Comprobación35[[#This Row],[Columna8]],"S","N")</f>
        <v>S</v>
      </c>
      <c r="AB3" s="47" t="str">
        <f>IF(S3=Balanza_de_Comprobación35[[#This Row],[Columna9]],"S","N")</f>
        <v>S</v>
      </c>
    </row>
    <row r="4" spans="1:28" x14ac:dyDescent="0.25">
      <c r="A4" s="33" t="s">
        <v>5</v>
      </c>
      <c r="B4" s="52" t="s">
        <v>8</v>
      </c>
      <c r="C4" s="54" t="s">
        <v>9</v>
      </c>
      <c r="D4" s="28">
        <v>3367801344.71</v>
      </c>
      <c r="E4" s="28">
        <v>0</v>
      </c>
      <c r="F4" s="28">
        <v>1069929720.3099999</v>
      </c>
      <c r="G4" s="28">
        <v>1277678842.0799999</v>
      </c>
      <c r="H4" s="28">
        <v>3160052222.9400001</v>
      </c>
      <c r="I4" s="29">
        <v>0</v>
      </c>
      <c r="K4" s="42" t="s">
        <v>5</v>
      </c>
      <c r="L4" s="43" t="s">
        <v>8</v>
      </c>
      <c r="M4" s="44" t="s">
        <v>9</v>
      </c>
      <c r="N4" s="45">
        <v>3367801344.71</v>
      </c>
      <c r="O4" s="45">
        <v>0</v>
      </c>
      <c r="P4" s="45">
        <v>1069929720.3099999</v>
      </c>
      <c r="Q4" s="45">
        <v>1277678842.0799999</v>
      </c>
      <c r="R4" s="45">
        <v>3160052222.9400001</v>
      </c>
      <c r="S4" s="46">
        <v>0</v>
      </c>
      <c r="T4" s="47" t="str">
        <f>IF(K4=Balanza_de_Comprobación35[[#This Row],[Columna1]],"S","N")</f>
        <v>S</v>
      </c>
      <c r="U4" s="47" t="str">
        <f>IF(L4=Balanza_de_Comprobación35[[#This Row],[Columna2]],"S","N")</f>
        <v>S</v>
      </c>
      <c r="V4" s="47" t="str">
        <f>IF(M4=Balanza_de_Comprobación35[[#This Row],[Columna3]],"S","N")</f>
        <v>S</v>
      </c>
      <c r="W4" s="47" t="str">
        <f>IF(N4=Balanza_de_Comprobación35[[#This Row],[Columna4]],"S","N")</f>
        <v>S</v>
      </c>
      <c r="X4" s="47" t="str">
        <f>IF(O4=Balanza_de_Comprobación35[[#This Row],[Columna5]],"S","N")</f>
        <v>S</v>
      </c>
      <c r="Y4" s="47" t="str">
        <f>IF(P4=Balanza_de_Comprobación35[[#This Row],[Columna6]],"S","N")</f>
        <v>S</v>
      </c>
      <c r="Z4" s="47" t="str">
        <f>IF(Q4=Balanza_de_Comprobación35[[#This Row],[Columna7]],"S","N")</f>
        <v>S</v>
      </c>
      <c r="AA4" s="47" t="str">
        <f>IF(R4=Balanza_de_Comprobación35[[#This Row],[Columna8]],"S","N")</f>
        <v>S</v>
      </c>
      <c r="AB4" s="47" t="str">
        <f>IF(S4=Balanza_de_Comprobación35[[#This Row],[Columna9]],"S","N")</f>
        <v>S</v>
      </c>
    </row>
    <row r="5" spans="1:28" x14ac:dyDescent="0.25">
      <c r="A5" s="33" t="s">
        <v>5</v>
      </c>
      <c r="B5" s="53" t="s">
        <v>10</v>
      </c>
      <c r="C5" s="3" t="s">
        <v>11</v>
      </c>
      <c r="D5" s="28">
        <v>1683579645.0599999</v>
      </c>
      <c r="E5" s="28">
        <v>0</v>
      </c>
      <c r="F5" s="28">
        <v>608309417.97000003</v>
      </c>
      <c r="G5" s="28">
        <v>813003847.22000003</v>
      </c>
      <c r="H5" s="28">
        <v>1478885215.8099999</v>
      </c>
      <c r="I5" s="29">
        <v>0</v>
      </c>
      <c r="K5" s="42" t="s">
        <v>5</v>
      </c>
      <c r="L5" s="43" t="s">
        <v>10</v>
      </c>
      <c r="M5" s="44" t="s">
        <v>11</v>
      </c>
      <c r="N5" s="45">
        <v>1683579645.0599999</v>
      </c>
      <c r="O5" s="45">
        <v>0</v>
      </c>
      <c r="P5" s="45">
        <v>608309417.97000003</v>
      </c>
      <c r="Q5" s="45">
        <v>813003847.22000003</v>
      </c>
      <c r="R5" s="45">
        <v>1478885215.8099999</v>
      </c>
      <c r="S5" s="46">
        <v>0</v>
      </c>
      <c r="T5" s="47" t="str">
        <f>IF(K5=Balanza_de_Comprobación35[[#This Row],[Columna1]],"S","N")</f>
        <v>S</v>
      </c>
      <c r="U5" s="47" t="str">
        <f>IF(L5=Balanza_de_Comprobación35[[#This Row],[Columna2]],"S","N")</f>
        <v>S</v>
      </c>
      <c r="V5" s="47" t="str">
        <f>IF(M5=Balanza_de_Comprobación35[[#This Row],[Columna3]],"S","N")</f>
        <v>S</v>
      </c>
      <c r="W5" s="47" t="str">
        <f>IF(N5=Balanza_de_Comprobación35[[#This Row],[Columna4]],"S","N")</f>
        <v>S</v>
      </c>
      <c r="X5" s="47" t="str">
        <f>IF(O5=Balanza_de_Comprobación35[[#This Row],[Columna5]],"S","N")</f>
        <v>S</v>
      </c>
      <c r="Y5" s="47" t="str">
        <f>IF(P5=Balanza_de_Comprobación35[[#This Row],[Columna6]],"S","N")</f>
        <v>S</v>
      </c>
      <c r="Z5" s="47" t="str">
        <f>IF(Q5=Balanza_de_Comprobación35[[#This Row],[Columna7]],"S","N")</f>
        <v>S</v>
      </c>
      <c r="AA5" s="47" t="str">
        <f>IF(R5=Balanza_de_Comprobación35[[#This Row],[Columna8]],"S","N")</f>
        <v>S</v>
      </c>
      <c r="AB5" s="47" t="str">
        <f>IF(S5=Balanza_de_Comprobación35[[#This Row],[Columna9]],"S","N")</f>
        <v>S</v>
      </c>
    </row>
    <row r="6" spans="1:28" x14ac:dyDescent="0.25">
      <c r="A6" s="33" t="s">
        <v>5</v>
      </c>
      <c r="B6" s="53" t="s">
        <v>12</v>
      </c>
      <c r="C6" s="3" t="s">
        <v>13</v>
      </c>
      <c r="D6" s="28">
        <v>1683579645.0599999</v>
      </c>
      <c r="E6" s="28">
        <v>0</v>
      </c>
      <c r="F6" s="28">
        <v>608309417.97000003</v>
      </c>
      <c r="G6" s="28">
        <v>813003847.22000003</v>
      </c>
      <c r="H6" s="28">
        <v>1478885215.8099999</v>
      </c>
      <c r="I6" s="29">
        <v>0</v>
      </c>
      <c r="K6" s="42" t="s">
        <v>5</v>
      </c>
      <c r="L6" s="43" t="s">
        <v>12</v>
      </c>
      <c r="M6" s="44" t="s">
        <v>13</v>
      </c>
      <c r="N6" s="45">
        <v>1683579645.0599999</v>
      </c>
      <c r="O6" s="45">
        <v>0</v>
      </c>
      <c r="P6" s="45">
        <v>608309417.97000003</v>
      </c>
      <c r="Q6" s="45">
        <v>813003847.22000003</v>
      </c>
      <c r="R6" s="45">
        <v>1478885215.8099999</v>
      </c>
      <c r="S6" s="46">
        <v>0</v>
      </c>
      <c r="T6" s="47" t="str">
        <f>IF(K6=Balanza_de_Comprobación35[[#This Row],[Columna1]],"S","N")</f>
        <v>S</v>
      </c>
      <c r="U6" s="47" t="str">
        <f>IF(L6=Balanza_de_Comprobación35[[#This Row],[Columna2]],"S","N")</f>
        <v>S</v>
      </c>
      <c r="V6" s="47" t="str">
        <f>IF(M6=Balanza_de_Comprobación35[[#This Row],[Columna3]],"S","N")</f>
        <v>S</v>
      </c>
      <c r="W6" s="47" t="str">
        <f>IF(N6=Balanza_de_Comprobación35[[#This Row],[Columna4]],"S","N")</f>
        <v>S</v>
      </c>
      <c r="X6" s="47" t="str">
        <f>IF(O6=Balanza_de_Comprobación35[[#This Row],[Columna5]],"S","N")</f>
        <v>S</v>
      </c>
      <c r="Y6" s="47" t="str">
        <f>IF(P6=Balanza_de_Comprobación35[[#This Row],[Columna6]],"S","N")</f>
        <v>S</v>
      </c>
      <c r="Z6" s="47" t="str">
        <f>IF(Q6=Balanza_de_Comprobación35[[#This Row],[Columna7]],"S","N")</f>
        <v>S</v>
      </c>
      <c r="AA6" s="47" t="str">
        <f>IF(R6=Balanza_de_Comprobación35[[#This Row],[Columna8]],"S","N")</f>
        <v>S</v>
      </c>
      <c r="AB6" s="47" t="str">
        <f>IF(S6=Balanza_de_Comprobación35[[#This Row],[Columna9]],"S","N")</f>
        <v>S</v>
      </c>
    </row>
    <row r="7" spans="1:28" x14ac:dyDescent="0.25">
      <c r="A7" s="33" t="s">
        <v>5</v>
      </c>
      <c r="B7" s="53" t="s">
        <v>14</v>
      </c>
      <c r="C7" s="3" t="s">
        <v>15</v>
      </c>
      <c r="D7" s="28">
        <v>219690650.13999999</v>
      </c>
      <c r="E7" s="28">
        <v>0</v>
      </c>
      <c r="F7" s="28">
        <v>96705351.030000001</v>
      </c>
      <c r="G7" s="28">
        <v>127682317.63</v>
      </c>
      <c r="H7" s="28">
        <v>188713683.53999999</v>
      </c>
      <c r="I7" s="29">
        <v>0</v>
      </c>
      <c r="K7" s="42" t="s">
        <v>5</v>
      </c>
      <c r="L7" s="43" t="s">
        <v>14</v>
      </c>
      <c r="M7" s="44" t="s">
        <v>15</v>
      </c>
      <c r="N7" s="45">
        <v>219690650.13999999</v>
      </c>
      <c r="O7" s="45">
        <v>0</v>
      </c>
      <c r="P7" s="45">
        <v>96705351.030000001</v>
      </c>
      <c r="Q7" s="45">
        <v>127682317.63</v>
      </c>
      <c r="R7" s="45">
        <v>188713683.53999999</v>
      </c>
      <c r="S7" s="46">
        <v>0</v>
      </c>
      <c r="T7" s="47" t="str">
        <f>IF(K7=Balanza_de_Comprobación35[[#This Row],[Columna1]],"S","N")</f>
        <v>S</v>
      </c>
      <c r="U7" s="47" t="str">
        <f>IF(L7=Balanza_de_Comprobación35[[#This Row],[Columna2]],"S","N")</f>
        <v>S</v>
      </c>
      <c r="V7" s="47" t="str">
        <f>IF(M7=Balanza_de_Comprobación35[[#This Row],[Columna3]],"S","N")</f>
        <v>S</v>
      </c>
      <c r="W7" s="47" t="str">
        <f>IF(N7=Balanza_de_Comprobación35[[#This Row],[Columna4]],"S","N")</f>
        <v>S</v>
      </c>
      <c r="X7" s="47" t="str">
        <f>IF(O7=Balanza_de_Comprobación35[[#This Row],[Columna5]],"S","N")</f>
        <v>S</v>
      </c>
      <c r="Y7" s="47" t="str">
        <f>IF(P7=Balanza_de_Comprobación35[[#This Row],[Columna6]],"S","N")</f>
        <v>S</v>
      </c>
      <c r="Z7" s="47" t="str">
        <f>IF(Q7=Balanza_de_Comprobación35[[#This Row],[Columna7]],"S","N")</f>
        <v>S</v>
      </c>
      <c r="AA7" s="47" t="str">
        <f>IF(R7=Balanza_de_Comprobación35[[#This Row],[Columna8]],"S","N")</f>
        <v>S</v>
      </c>
      <c r="AB7" s="47" t="str">
        <f>IF(S7=Balanza_de_Comprobación35[[#This Row],[Columna9]],"S","N")</f>
        <v>S</v>
      </c>
    </row>
    <row r="8" spans="1:28" x14ac:dyDescent="0.25">
      <c r="A8" s="33" t="s">
        <v>5</v>
      </c>
      <c r="B8" s="53" t="s">
        <v>16</v>
      </c>
      <c r="C8" s="3" t="s">
        <v>17</v>
      </c>
      <c r="D8" s="28">
        <v>9388975.1400000006</v>
      </c>
      <c r="E8" s="28">
        <v>0</v>
      </c>
      <c r="F8" s="28">
        <v>11380486.93</v>
      </c>
      <c r="G8" s="28">
        <v>11337790.109999999</v>
      </c>
      <c r="H8" s="28">
        <v>9431671.9600000009</v>
      </c>
      <c r="I8" s="29">
        <v>0</v>
      </c>
      <c r="K8" s="42" t="s">
        <v>5</v>
      </c>
      <c r="L8" s="43" t="s">
        <v>16</v>
      </c>
      <c r="M8" s="44" t="s">
        <v>17</v>
      </c>
      <c r="N8" s="45">
        <v>9388975.1400000006</v>
      </c>
      <c r="O8" s="45">
        <v>0</v>
      </c>
      <c r="P8" s="45">
        <v>11380486.93</v>
      </c>
      <c r="Q8" s="45">
        <v>11337790.109999999</v>
      </c>
      <c r="R8" s="45">
        <v>9431671.9600000009</v>
      </c>
      <c r="S8" s="46">
        <v>0</v>
      </c>
      <c r="T8" s="47" t="str">
        <f>IF(K8=Balanza_de_Comprobación35[[#This Row],[Columna1]],"S","N")</f>
        <v>S</v>
      </c>
      <c r="U8" s="47" t="str">
        <f>IF(L8=Balanza_de_Comprobación35[[#This Row],[Columna2]],"S","N")</f>
        <v>S</v>
      </c>
      <c r="V8" s="47" t="str">
        <f>IF(M8=Balanza_de_Comprobación35[[#This Row],[Columna3]],"S","N")</f>
        <v>S</v>
      </c>
      <c r="W8" s="47" t="str">
        <f>IF(N8=Balanza_de_Comprobación35[[#This Row],[Columna4]],"S","N")</f>
        <v>S</v>
      </c>
      <c r="X8" s="47" t="str">
        <f>IF(O8=Balanza_de_Comprobación35[[#This Row],[Columna5]],"S","N")</f>
        <v>S</v>
      </c>
      <c r="Y8" s="47" t="str">
        <f>IF(P8=Balanza_de_Comprobación35[[#This Row],[Columna6]],"S","N")</f>
        <v>S</v>
      </c>
      <c r="Z8" s="47" t="str">
        <f>IF(Q8=Balanza_de_Comprobación35[[#This Row],[Columna7]],"S","N")</f>
        <v>S</v>
      </c>
      <c r="AA8" s="47" t="str">
        <f>IF(R8=Balanza_de_Comprobación35[[#This Row],[Columna8]],"S","N")</f>
        <v>S</v>
      </c>
      <c r="AB8" s="47" t="str">
        <f>IF(S8=Balanza_de_Comprobación35[[#This Row],[Columna9]],"S","N")</f>
        <v>S</v>
      </c>
    </row>
    <row r="9" spans="1:28" x14ac:dyDescent="0.25">
      <c r="A9" s="33" t="s">
        <v>5</v>
      </c>
      <c r="B9" s="53" t="s">
        <v>18</v>
      </c>
      <c r="C9" s="3" t="s">
        <v>19</v>
      </c>
      <c r="D9" s="28">
        <v>1454500019.78</v>
      </c>
      <c r="E9" s="28">
        <v>0</v>
      </c>
      <c r="F9" s="28">
        <v>500223580.00999999</v>
      </c>
      <c r="G9" s="28">
        <v>673983739.48000002</v>
      </c>
      <c r="H9" s="28">
        <v>1280739860.3099999</v>
      </c>
      <c r="I9" s="29">
        <v>0</v>
      </c>
      <c r="K9" s="42" t="s">
        <v>5</v>
      </c>
      <c r="L9" s="43" t="s">
        <v>18</v>
      </c>
      <c r="M9" s="44" t="s">
        <v>19</v>
      </c>
      <c r="N9" s="45">
        <v>1454500019.78</v>
      </c>
      <c r="O9" s="45">
        <v>0</v>
      </c>
      <c r="P9" s="45">
        <v>500223580.00999999</v>
      </c>
      <c r="Q9" s="45">
        <v>673983739.48000002</v>
      </c>
      <c r="R9" s="45">
        <v>1280739860.3099999</v>
      </c>
      <c r="S9" s="46">
        <v>0</v>
      </c>
      <c r="T9" s="47" t="str">
        <f>IF(K9=Balanza_de_Comprobación35[[#This Row],[Columna1]],"S","N")</f>
        <v>S</v>
      </c>
      <c r="U9" s="47" t="str">
        <f>IF(L9=Balanza_de_Comprobación35[[#This Row],[Columna2]],"S","N")</f>
        <v>S</v>
      </c>
      <c r="V9" s="47" t="str">
        <f>IF(M9=Balanza_de_Comprobación35[[#This Row],[Columna3]],"S","N")</f>
        <v>S</v>
      </c>
      <c r="W9" s="47" t="str">
        <f>IF(N9=Balanza_de_Comprobación35[[#This Row],[Columna4]],"S","N")</f>
        <v>S</v>
      </c>
      <c r="X9" s="47" t="str">
        <f>IF(O9=Balanza_de_Comprobación35[[#This Row],[Columna5]],"S","N")</f>
        <v>S</v>
      </c>
      <c r="Y9" s="47" t="str">
        <f>IF(P9=Balanza_de_Comprobación35[[#This Row],[Columna6]],"S","N")</f>
        <v>S</v>
      </c>
      <c r="Z9" s="47" t="str">
        <f>IF(Q9=Balanza_de_Comprobación35[[#This Row],[Columna7]],"S","N")</f>
        <v>S</v>
      </c>
      <c r="AA9" s="47" t="str">
        <f>IF(R9=Balanza_de_Comprobación35[[#This Row],[Columna8]],"S","N")</f>
        <v>S</v>
      </c>
      <c r="AB9" s="47" t="str">
        <f>IF(S9=Balanza_de_Comprobación35[[#This Row],[Columna9]],"S","N")</f>
        <v>S</v>
      </c>
    </row>
    <row r="10" spans="1:28" x14ac:dyDescent="0.25">
      <c r="A10" s="33" t="s">
        <v>5</v>
      </c>
      <c r="B10" s="52" t="s">
        <v>20</v>
      </c>
      <c r="C10" s="54" t="s">
        <v>21</v>
      </c>
      <c r="D10" s="28">
        <v>3730462160.27</v>
      </c>
      <c r="E10" s="28">
        <v>0</v>
      </c>
      <c r="F10" s="28">
        <v>461620302.33999997</v>
      </c>
      <c r="G10" s="28">
        <v>415511042.73000002</v>
      </c>
      <c r="H10" s="28">
        <v>3776571419.8800001</v>
      </c>
      <c r="I10" s="29">
        <v>0</v>
      </c>
      <c r="K10" s="42" t="s">
        <v>5</v>
      </c>
      <c r="L10" s="43" t="s">
        <v>20</v>
      </c>
      <c r="M10" s="44" t="s">
        <v>21</v>
      </c>
      <c r="N10" s="45">
        <v>3730462160.27</v>
      </c>
      <c r="O10" s="45">
        <v>0</v>
      </c>
      <c r="P10" s="45">
        <v>461620302.33999997</v>
      </c>
      <c r="Q10" s="45">
        <v>415511042.73000002</v>
      </c>
      <c r="R10" s="45">
        <v>3776571419.8800001</v>
      </c>
      <c r="S10" s="46">
        <v>0</v>
      </c>
      <c r="T10" s="47" t="str">
        <f>IF(K10=Balanza_de_Comprobación35[[#This Row],[Columna1]],"S","N")</f>
        <v>S</v>
      </c>
      <c r="U10" s="47" t="str">
        <f>IF(L10=Balanza_de_Comprobación35[[#This Row],[Columna2]],"S","N")</f>
        <v>S</v>
      </c>
      <c r="V10" s="47" t="str">
        <f>IF(M10=Balanza_de_Comprobación35[[#This Row],[Columna3]],"S","N")</f>
        <v>S</v>
      </c>
      <c r="W10" s="47" t="str">
        <f>IF(N10=Balanza_de_Comprobación35[[#This Row],[Columna4]],"S","N")</f>
        <v>S</v>
      </c>
      <c r="X10" s="47" t="str">
        <f>IF(O10=Balanza_de_Comprobación35[[#This Row],[Columna5]],"S","N")</f>
        <v>S</v>
      </c>
      <c r="Y10" s="47" t="str">
        <f>IF(P10=Balanza_de_Comprobación35[[#This Row],[Columna6]],"S","N")</f>
        <v>S</v>
      </c>
      <c r="Z10" s="47" t="str">
        <f>IF(Q10=Balanza_de_Comprobación35[[#This Row],[Columna7]],"S","N")</f>
        <v>S</v>
      </c>
      <c r="AA10" s="47" t="str">
        <f>IF(R10=Balanza_de_Comprobación35[[#This Row],[Columna8]],"S","N")</f>
        <v>S</v>
      </c>
      <c r="AB10" s="47" t="str">
        <f>IF(S10=Balanza_de_Comprobación35[[#This Row],[Columna9]],"S","N")</f>
        <v>S</v>
      </c>
    </row>
    <row r="11" spans="1:28" x14ac:dyDescent="0.25">
      <c r="A11" s="33" t="s">
        <v>5</v>
      </c>
      <c r="B11" s="53" t="s">
        <v>22</v>
      </c>
      <c r="C11" s="3" t="s">
        <v>23</v>
      </c>
      <c r="D11" s="28">
        <v>3340712882.9699998</v>
      </c>
      <c r="E11" s="28">
        <v>0</v>
      </c>
      <c r="F11" s="28">
        <v>410035149.27999997</v>
      </c>
      <c r="G11" s="28">
        <v>406796390.66000003</v>
      </c>
      <c r="H11" s="28">
        <v>3343951641.5900002</v>
      </c>
      <c r="I11" s="29">
        <v>0</v>
      </c>
      <c r="K11" s="42" t="s">
        <v>5</v>
      </c>
      <c r="L11" s="43" t="s">
        <v>22</v>
      </c>
      <c r="M11" s="44" t="s">
        <v>23</v>
      </c>
      <c r="N11" s="45">
        <v>3340712882.9699998</v>
      </c>
      <c r="O11" s="45">
        <v>0</v>
      </c>
      <c r="P11" s="45">
        <v>410035149.27999997</v>
      </c>
      <c r="Q11" s="45">
        <v>406796390.66000003</v>
      </c>
      <c r="R11" s="45">
        <v>3343951641.5900002</v>
      </c>
      <c r="S11" s="46">
        <v>0</v>
      </c>
      <c r="T11" s="47" t="str">
        <f>IF(K11=Balanza_de_Comprobación35[[#This Row],[Columna1]],"S","N")</f>
        <v>S</v>
      </c>
      <c r="U11" s="47" t="str">
        <f>IF(L11=Balanza_de_Comprobación35[[#This Row],[Columna2]],"S","N")</f>
        <v>S</v>
      </c>
      <c r="V11" s="47" t="str">
        <f>IF(M11=Balanza_de_Comprobación35[[#This Row],[Columna3]],"S","N")</f>
        <v>S</v>
      </c>
      <c r="W11" s="47" t="str">
        <f>IF(N11=Balanza_de_Comprobación35[[#This Row],[Columna4]],"S","N")</f>
        <v>S</v>
      </c>
      <c r="X11" s="47" t="str">
        <f>IF(O11=Balanza_de_Comprobación35[[#This Row],[Columna5]],"S","N")</f>
        <v>S</v>
      </c>
      <c r="Y11" s="47" t="str">
        <f>IF(P11=Balanza_de_Comprobación35[[#This Row],[Columna6]],"S","N")</f>
        <v>S</v>
      </c>
      <c r="Z11" s="47" t="str">
        <f>IF(Q11=Balanza_de_Comprobación35[[#This Row],[Columna7]],"S","N")</f>
        <v>S</v>
      </c>
      <c r="AA11" s="47" t="str">
        <f>IF(R11=Balanza_de_Comprobación35[[#This Row],[Columna8]],"S","N")</f>
        <v>S</v>
      </c>
      <c r="AB11" s="47" t="str">
        <f>IF(S11=Balanza_de_Comprobación35[[#This Row],[Columna9]],"S","N")</f>
        <v>S</v>
      </c>
    </row>
    <row r="12" spans="1:28" x14ac:dyDescent="0.25">
      <c r="A12" s="33" t="s">
        <v>5</v>
      </c>
      <c r="B12" s="53" t="s">
        <v>24</v>
      </c>
      <c r="C12" s="3" t="s">
        <v>25</v>
      </c>
      <c r="D12" s="28">
        <v>301929547.20999998</v>
      </c>
      <c r="E12" s="28">
        <v>0</v>
      </c>
      <c r="F12" s="28">
        <v>0</v>
      </c>
      <c r="G12" s="28">
        <v>0</v>
      </c>
      <c r="H12" s="28">
        <v>301929547.20999998</v>
      </c>
      <c r="I12" s="29">
        <v>0</v>
      </c>
      <c r="K12" s="42" t="s">
        <v>5</v>
      </c>
      <c r="L12" s="43" t="s">
        <v>24</v>
      </c>
      <c r="M12" s="44" t="s">
        <v>25</v>
      </c>
      <c r="N12" s="45">
        <v>301929547.20999998</v>
      </c>
      <c r="O12" s="45">
        <v>0</v>
      </c>
      <c r="P12" s="45">
        <v>0</v>
      </c>
      <c r="Q12" s="45">
        <v>0</v>
      </c>
      <c r="R12" s="45">
        <v>301929547.20999998</v>
      </c>
      <c r="S12" s="46">
        <v>0</v>
      </c>
      <c r="T12" s="47" t="str">
        <f>IF(K12=Balanza_de_Comprobación35[[#This Row],[Columna1]],"S","N")</f>
        <v>S</v>
      </c>
      <c r="U12" s="47" t="str">
        <f>IF(L12=Balanza_de_Comprobación35[[#This Row],[Columna2]],"S","N")</f>
        <v>S</v>
      </c>
      <c r="V12" s="47" t="str">
        <f>IF(M12=Balanza_de_Comprobación35[[#This Row],[Columna3]],"S","N")</f>
        <v>S</v>
      </c>
      <c r="W12" s="47" t="str">
        <f>IF(N12=Balanza_de_Comprobación35[[#This Row],[Columna4]],"S","N")</f>
        <v>S</v>
      </c>
      <c r="X12" s="47" t="str">
        <f>IF(O12=Balanza_de_Comprobación35[[#This Row],[Columna5]],"S","N")</f>
        <v>S</v>
      </c>
      <c r="Y12" s="47" t="str">
        <f>IF(P12=Balanza_de_Comprobación35[[#This Row],[Columna6]],"S","N")</f>
        <v>S</v>
      </c>
      <c r="Z12" s="47" t="str">
        <f>IF(Q12=Balanza_de_Comprobación35[[#This Row],[Columna7]],"S","N")</f>
        <v>S</v>
      </c>
      <c r="AA12" s="47" t="str">
        <f>IF(R12=Balanza_de_Comprobación35[[#This Row],[Columna8]],"S","N")</f>
        <v>S</v>
      </c>
      <c r="AB12" s="47" t="str">
        <f>IF(S12=Balanza_de_Comprobación35[[#This Row],[Columna9]],"S","N")</f>
        <v>S</v>
      </c>
    </row>
    <row r="13" spans="1:28" x14ac:dyDescent="0.25">
      <c r="A13" s="33" t="s">
        <v>5</v>
      </c>
      <c r="B13" s="53" t="s">
        <v>26</v>
      </c>
      <c r="C13" s="3" t="s">
        <v>27</v>
      </c>
      <c r="D13" s="28">
        <v>1244843166.3599999</v>
      </c>
      <c r="E13" s="28">
        <v>0</v>
      </c>
      <c r="F13" s="28">
        <v>1264534.6200000001</v>
      </c>
      <c r="G13" s="28">
        <v>0</v>
      </c>
      <c r="H13" s="28">
        <v>1246107700.98</v>
      </c>
      <c r="I13" s="29">
        <v>0</v>
      </c>
      <c r="K13" s="42" t="s">
        <v>5</v>
      </c>
      <c r="L13" s="43" t="s">
        <v>26</v>
      </c>
      <c r="M13" s="44" t="s">
        <v>27</v>
      </c>
      <c r="N13" s="45">
        <v>1244843166.3599999</v>
      </c>
      <c r="O13" s="45">
        <v>0</v>
      </c>
      <c r="P13" s="45">
        <v>1264534.6200000001</v>
      </c>
      <c r="Q13" s="45">
        <v>0</v>
      </c>
      <c r="R13" s="45">
        <v>1246107700.98</v>
      </c>
      <c r="S13" s="46">
        <v>0</v>
      </c>
      <c r="T13" s="47" t="str">
        <f>IF(K13=Balanza_de_Comprobación35[[#This Row],[Columna1]],"S","N")</f>
        <v>S</v>
      </c>
      <c r="U13" s="47" t="str">
        <f>IF(L13=Balanza_de_Comprobación35[[#This Row],[Columna2]],"S","N")</f>
        <v>S</v>
      </c>
      <c r="V13" s="47" t="str">
        <f>IF(M13=Balanza_de_Comprobación35[[#This Row],[Columna3]],"S","N")</f>
        <v>S</v>
      </c>
      <c r="W13" s="47" t="str">
        <f>IF(N13=Balanza_de_Comprobación35[[#This Row],[Columna4]],"S","N")</f>
        <v>S</v>
      </c>
      <c r="X13" s="47" t="str">
        <f>IF(O13=Balanza_de_Comprobación35[[#This Row],[Columna5]],"S","N")</f>
        <v>S</v>
      </c>
      <c r="Y13" s="47" t="str">
        <f>IF(P13=Balanza_de_Comprobación35[[#This Row],[Columna6]],"S","N")</f>
        <v>S</v>
      </c>
      <c r="Z13" s="47" t="str">
        <f>IF(Q13=Balanza_de_Comprobación35[[#This Row],[Columna7]],"S","N")</f>
        <v>S</v>
      </c>
      <c r="AA13" s="47" t="str">
        <f>IF(R13=Balanza_de_Comprobación35[[#This Row],[Columna8]],"S","N")</f>
        <v>S</v>
      </c>
      <c r="AB13" s="47" t="str">
        <f>IF(S13=Balanza_de_Comprobación35[[#This Row],[Columna9]],"S","N")</f>
        <v>S</v>
      </c>
    </row>
    <row r="14" spans="1:28" x14ac:dyDescent="0.25">
      <c r="A14" s="33" t="s">
        <v>5</v>
      </c>
      <c r="B14" s="53" t="s">
        <v>28</v>
      </c>
      <c r="C14" s="3" t="s">
        <v>29</v>
      </c>
      <c r="D14" s="28">
        <v>196934078.80000001</v>
      </c>
      <c r="E14" s="28">
        <v>0</v>
      </c>
      <c r="F14" s="28">
        <v>0</v>
      </c>
      <c r="G14" s="28">
        <v>0</v>
      </c>
      <c r="H14" s="28">
        <v>196934078.80000001</v>
      </c>
      <c r="I14" s="29">
        <v>0</v>
      </c>
      <c r="K14" s="42" t="s">
        <v>5</v>
      </c>
      <c r="L14" s="43" t="s">
        <v>28</v>
      </c>
      <c r="M14" s="44" t="s">
        <v>29</v>
      </c>
      <c r="N14" s="45">
        <v>196934078.80000001</v>
      </c>
      <c r="O14" s="45">
        <v>0</v>
      </c>
      <c r="P14" s="45">
        <v>0</v>
      </c>
      <c r="Q14" s="45">
        <v>0</v>
      </c>
      <c r="R14" s="45">
        <v>196934078.80000001</v>
      </c>
      <c r="S14" s="46">
        <v>0</v>
      </c>
      <c r="T14" s="47" t="str">
        <f>IF(K14=Balanza_de_Comprobación35[[#This Row],[Columna1]],"S","N")</f>
        <v>S</v>
      </c>
      <c r="U14" s="47" t="str">
        <f>IF(L14=Balanza_de_Comprobación35[[#This Row],[Columna2]],"S","N")</f>
        <v>S</v>
      </c>
      <c r="V14" s="47" t="str">
        <f>IF(M14=Balanza_de_Comprobación35[[#This Row],[Columna3]],"S","N")</f>
        <v>S</v>
      </c>
      <c r="W14" s="47" t="str">
        <f>IF(N14=Balanza_de_Comprobación35[[#This Row],[Columna4]],"S","N")</f>
        <v>S</v>
      </c>
      <c r="X14" s="47" t="str">
        <f>IF(O14=Balanza_de_Comprobación35[[#This Row],[Columna5]],"S","N")</f>
        <v>S</v>
      </c>
      <c r="Y14" s="47" t="str">
        <f>IF(P14=Balanza_de_Comprobación35[[#This Row],[Columna6]],"S","N")</f>
        <v>S</v>
      </c>
      <c r="Z14" s="47" t="str">
        <f>IF(Q14=Balanza_de_Comprobación35[[#This Row],[Columna7]],"S","N")</f>
        <v>S</v>
      </c>
      <c r="AA14" s="47" t="str">
        <f>IF(R14=Balanza_de_Comprobación35[[#This Row],[Columna8]],"S","N")</f>
        <v>S</v>
      </c>
      <c r="AB14" s="47" t="str">
        <f>IF(S14=Balanza_de_Comprobación35[[#This Row],[Columna9]],"S","N")</f>
        <v>S</v>
      </c>
    </row>
    <row r="15" spans="1:28" x14ac:dyDescent="0.25">
      <c r="A15" s="33" t="s">
        <v>5</v>
      </c>
      <c r="B15" s="53" t="s">
        <v>30</v>
      </c>
      <c r="C15" s="3" t="s">
        <v>31</v>
      </c>
      <c r="D15" s="28">
        <v>19854632.649999999</v>
      </c>
      <c r="E15" s="28">
        <v>0</v>
      </c>
      <c r="F15" s="28">
        <v>0</v>
      </c>
      <c r="G15" s="28">
        <v>0</v>
      </c>
      <c r="H15" s="28">
        <v>19854632.649999999</v>
      </c>
      <c r="I15" s="29">
        <v>0</v>
      </c>
      <c r="K15" s="42" t="s">
        <v>5</v>
      </c>
      <c r="L15" s="43" t="s">
        <v>30</v>
      </c>
      <c r="M15" s="44" t="s">
        <v>31</v>
      </c>
      <c r="N15" s="45">
        <v>19854632.649999999</v>
      </c>
      <c r="O15" s="45">
        <v>0</v>
      </c>
      <c r="P15" s="45">
        <v>0</v>
      </c>
      <c r="Q15" s="45">
        <v>0</v>
      </c>
      <c r="R15" s="45">
        <v>19854632.649999999</v>
      </c>
      <c r="S15" s="46">
        <v>0</v>
      </c>
      <c r="T15" s="47" t="str">
        <f>IF(K15=Balanza_de_Comprobación35[[#This Row],[Columna1]],"S","N")</f>
        <v>S</v>
      </c>
      <c r="U15" s="47" t="str">
        <f>IF(L15=Balanza_de_Comprobación35[[#This Row],[Columna2]],"S","N")</f>
        <v>S</v>
      </c>
      <c r="V15" s="47" t="str">
        <f>IF(M15=Balanza_de_Comprobación35[[#This Row],[Columna3]],"S","N")</f>
        <v>S</v>
      </c>
      <c r="W15" s="47" t="str">
        <f>IF(N15=Balanza_de_Comprobación35[[#This Row],[Columna4]],"S","N")</f>
        <v>S</v>
      </c>
      <c r="X15" s="47" t="str">
        <f>IF(O15=Balanza_de_Comprobación35[[#This Row],[Columna5]],"S","N")</f>
        <v>S</v>
      </c>
      <c r="Y15" s="47" t="str">
        <f>IF(P15=Balanza_de_Comprobación35[[#This Row],[Columna6]],"S","N")</f>
        <v>S</v>
      </c>
      <c r="Z15" s="47" t="str">
        <f>IF(Q15=Balanza_de_Comprobación35[[#This Row],[Columna7]],"S","N")</f>
        <v>S</v>
      </c>
      <c r="AA15" s="47" t="str">
        <f>IF(R15=Balanza_de_Comprobación35[[#This Row],[Columna8]],"S","N")</f>
        <v>S</v>
      </c>
      <c r="AB15" s="47" t="str">
        <f>IF(S15=Balanza_de_Comprobación35[[#This Row],[Columna9]],"S","N")</f>
        <v>S</v>
      </c>
    </row>
    <row r="16" spans="1:28" x14ac:dyDescent="0.25">
      <c r="A16" s="33" t="s">
        <v>5</v>
      </c>
      <c r="B16" s="53" t="s">
        <v>32</v>
      </c>
      <c r="C16" s="3" t="s">
        <v>33</v>
      </c>
      <c r="D16" s="28">
        <v>535607960.16000003</v>
      </c>
      <c r="E16" s="28">
        <v>0</v>
      </c>
      <c r="F16" s="28">
        <v>0</v>
      </c>
      <c r="G16" s="28">
        <v>0</v>
      </c>
      <c r="H16" s="28">
        <v>535607960.16000003</v>
      </c>
      <c r="I16" s="29">
        <v>0</v>
      </c>
      <c r="K16" s="42" t="s">
        <v>5</v>
      </c>
      <c r="L16" s="43" t="s">
        <v>32</v>
      </c>
      <c r="M16" s="44" t="s">
        <v>33</v>
      </c>
      <c r="N16" s="45">
        <v>535607960.16000003</v>
      </c>
      <c r="O16" s="45">
        <v>0</v>
      </c>
      <c r="P16" s="45">
        <v>0</v>
      </c>
      <c r="Q16" s="45">
        <v>0</v>
      </c>
      <c r="R16" s="45">
        <v>535607960.16000003</v>
      </c>
      <c r="S16" s="46">
        <v>0</v>
      </c>
      <c r="T16" s="47" t="str">
        <f>IF(K16=Balanza_de_Comprobación35[[#This Row],[Columna1]],"S","N")</f>
        <v>S</v>
      </c>
      <c r="U16" s="47" t="str">
        <f>IF(L16=Balanza_de_Comprobación35[[#This Row],[Columna2]],"S","N")</f>
        <v>S</v>
      </c>
      <c r="V16" s="47" t="str">
        <f>IF(M16=Balanza_de_Comprobación35[[#This Row],[Columna3]],"S","N")</f>
        <v>S</v>
      </c>
      <c r="W16" s="47" t="str">
        <f>IF(N16=Balanza_de_Comprobación35[[#This Row],[Columna4]],"S","N")</f>
        <v>S</v>
      </c>
      <c r="X16" s="47" t="str">
        <f>IF(O16=Balanza_de_Comprobación35[[#This Row],[Columna5]],"S","N")</f>
        <v>S</v>
      </c>
      <c r="Y16" s="47" t="str">
        <f>IF(P16=Balanza_de_Comprobación35[[#This Row],[Columna6]],"S","N")</f>
        <v>S</v>
      </c>
      <c r="Z16" s="47" t="str">
        <f>IF(Q16=Balanza_de_Comprobación35[[#This Row],[Columna7]],"S","N")</f>
        <v>S</v>
      </c>
      <c r="AA16" s="47" t="str">
        <f>IF(R16=Balanza_de_Comprobación35[[#This Row],[Columna8]],"S","N")</f>
        <v>S</v>
      </c>
      <c r="AB16" s="47" t="str">
        <f>IF(S16=Balanza_de_Comprobación35[[#This Row],[Columna9]],"S","N")</f>
        <v>S</v>
      </c>
    </row>
    <row r="17" spans="1:28" x14ac:dyDescent="0.25">
      <c r="A17" s="33" t="s">
        <v>5</v>
      </c>
      <c r="B17" s="53" t="s">
        <v>34</v>
      </c>
      <c r="C17" s="3" t="s">
        <v>35</v>
      </c>
      <c r="D17" s="28">
        <v>0</v>
      </c>
      <c r="E17" s="28">
        <v>0</v>
      </c>
      <c r="F17" s="28">
        <v>230766</v>
      </c>
      <c r="G17" s="28">
        <v>230766</v>
      </c>
      <c r="H17" s="28">
        <v>0</v>
      </c>
      <c r="I17" s="29">
        <v>0</v>
      </c>
      <c r="K17" s="42" t="s">
        <v>5</v>
      </c>
      <c r="L17" s="43" t="s">
        <v>34</v>
      </c>
      <c r="M17" s="44" t="s">
        <v>35</v>
      </c>
      <c r="N17" s="45">
        <v>0</v>
      </c>
      <c r="O17" s="45">
        <v>0</v>
      </c>
      <c r="P17" s="45">
        <v>230766</v>
      </c>
      <c r="Q17" s="45">
        <v>230766</v>
      </c>
      <c r="R17" s="45">
        <v>0</v>
      </c>
      <c r="S17" s="46">
        <v>0</v>
      </c>
      <c r="T17" s="47" t="str">
        <f>IF(K17=Balanza_de_Comprobación35[[#This Row],[Columna1]],"S","N")</f>
        <v>S</v>
      </c>
      <c r="U17" s="47" t="str">
        <f>IF(L17=Balanza_de_Comprobación35[[#This Row],[Columna2]],"S","N")</f>
        <v>S</v>
      </c>
      <c r="V17" s="47" t="str">
        <f>IF(M17=Balanza_de_Comprobación35[[#This Row],[Columna3]],"S","N")</f>
        <v>S</v>
      </c>
      <c r="W17" s="47" t="str">
        <f>IF(N17=Balanza_de_Comprobación35[[#This Row],[Columna4]],"S","N")</f>
        <v>S</v>
      </c>
      <c r="X17" s="47" t="str">
        <f>IF(O17=Balanza_de_Comprobación35[[#This Row],[Columna5]],"S","N")</f>
        <v>S</v>
      </c>
      <c r="Y17" s="47" t="str">
        <f>IF(P17=Balanza_de_Comprobación35[[#This Row],[Columna6]],"S","N")</f>
        <v>S</v>
      </c>
      <c r="Z17" s="47" t="str">
        <f>IF(Q17=Balanza_de_Comprobación35[[#This Row],[Columna7]],"S","N")</f>
        <v>S</v>
      </c>
      <c r="AA17" s="47" t="str">
        <f>IF(R17=Balanza_de_Comprobación35[[#This Row],[Columna8]],"S","N")</f>
        <v>S</v>
      </c>
      <c r="AB17" s="47" t="str">
        <f>IF(S17=Balanza_de_Comprobación35[[#This Row],[Columna9]],"S","N")</f>
        <v>S</v>
      </c>
    </row>
    <row r="18" spans="1:28" x14ac:dyDescent="0.25">
      <c r="A18" s="33" t="s">
        <v>5</v>
      </c>
      <c r="B18" s="53" t="s">
        <v>36</v>
      </c>
      <c r="C18" s="3" t="s">
        <v>37</v>
      </c>
      <c r="D18" s="28">
        <v>389749277.30000001</v>
      </c>
      <c r="E18" s="28">
        <v>0</v>
      </c>
      <c r="F18" s="28">
        <v>28183931.600000001</v>
      </c>
      <c r="G18" s="28">
        <v>8034531.25</v>
      </c>
      <c r="H18" s="28">
        <v>409898677.64999998</v>
      </c>
      <c r="I18" s="29">
        <v>0</v>
      </c>
      <c r="K18" s="42" t="s">
        <v>5</v>
      </c>
      <c r="L18" s="43" t="s">
        <v>36</v>
      </c>
      <c r="M18" s="44" t="s">
        <v>37</v>
      </c>
      <c r="N18" s="45">
        <v>389749277.30000001</v>
      </c>
      <c r="O18" s="45">
        <v>0</v>
      </c>
      <c r="P18" s="45">
        <v>28183931.600000001</v>
      </c>
      <c r="Q18" s="45">
        <v>8034531.25</v>
      </c>
      <c r="R18" s="45">
        <v>409898677.64999998</v>
      </c>
      <c r="S18" s="46">
        <v>0</v>
      </c>
      <c r="T18" s="47" t="str">
        <f>IF(K18=Balanza_de_Comprobación35[[#This Row],[Columna1]],"S","N")</f>
        <v>S</v>
      </c>
      <c r="U18" s="47" t="str">
        <f>IF(L18=Balanza_de_Comprobación35[[#This Row],[Columna2]],"S","N")</f>
        <v>S</v>
      </c>
      <c r="V18" s="47" t="str">
        <f>IF(M18=Balanza_de_Comprobación35[[#This Row],[Columna3]],"S","N")</f>
        <v>S</v>
      </c>
      <c r="W18" s="47" t="str">
        <f>IF(N18=Balanza_de_Comprobación35[[#This Row],[Columna4]],"S","N")</f>
        <v>S</v>
      </c>
      <c r="X18" s="47" t="str">
        <f>IF(O18=Balanza_de_Comprobación35[[#This Row],[Columna5]],"S","N")</f>
        <v>S</v>
      </c>
      <c r="Y18" s="47" t="str">
        <f>IF(P18=Balanza_de_Comprobación35[[#This Row],[Columna6]],"S","N")</f>
        <v>S</v>
      </c>
      <c r="Z18" s="47" t="str">
        <f>IF(Q18=Balanza_de_Comprobación35[[#This Row],[Columna7]],"S","N")</f>
        <v>S</v>
      </c>
      <c r="AA18" s="47" t="str">
        <f>IF(R18=Balanza_de_Comprobación35[[#This Row],[Columna8]],"S","N")</f>
        <v>S</v>
      </c>
      <c r="AB18" s="47" t="str">
        <f>IF(S18=Balanza_de_Comprobación35[[#This Row],[Columna9]],"S","N")</f>
        <v>S</v>
      </c>
    </row>
    <row r="19" spans="1:28" x14ac:dyDescent="0.25">
      <c r="A19" s="33" t="s">
        <v>5</v>
      </c>
      <c r="B19" s="53" t="s">
        <v>38</v>
      </c>
      <c r="C19" s="3" t="s">
        <v>39</v>
      </c>
      <c r="D19" s="28">
        <v>337505.34</v>
      </c>
      <c r="E19" s="28">
        <v>0</v>
      </c>
      <c r="F19" s="28">
        <v>59400</v>
      </c>
      <c r="G19" s="28">
        <v>3.35</v>
      </c>
      <c r="H19" s="28">
        <v>396901.99</v>
      </c>
      <c r="I19" s="29">
        <v>0</v>
      </c>
      <c r="K19" s="42" t="s">
        <v>5</v>
      </c>
      <c r="L19" s="43" t="s">
        <v>38</v>
      </c>
      <c r="M19" s="44" t="s">
        <v>39</v>
      </c>
      <c r="N19" s="45">
        <v>337505.34</v>
      </c>
      <c r="O19" s="45">
        <v>0</v>
      </c>
      <c r="P19" s="45">
        <v>59400</v>
      </c>
      <c r="Q19" s="45">
        <v>3.35</v>
      </c>
      <c r="R19" s="45">
        <v>396901.99</v>
      </c>
      <c r="S19" s="46">
        <v>0</v>
      </c>
      <c r="T19" s="47" t="str">
        <f>IF(K19=Balanza_de_Comprobación35[[#This Row],[Columna1]],"S","N")</f>
        <v>S</v>
      </c>
      <c r="U19" s="47" t="str">
        <f>IF(L19=Balanza_de_Comprobación35[[#This Row],[Columna2]],"S","N")</f>
        <v>S</v>
      </c>
      <c r="V19" s="47" t="str">
        <f>IF(M19=Balanza_de_Comprobación35[[#This Row],[Columna3]],"S","N")</f>
        <v>S</v>
      </c>
      <c r="W19" s="47" t="str">
        <f>IF(N19=Balanza_de_Comprobación35[[#This Row],[Columna4]],"S","N")</f>
        <v>S</v>
      </c>
      <c r="X19" s="47" t="str">
        <f>IF(O19=Balanza_de_Comprobación35[[#This Row],[Columna5]],"S","N")</f>
        <v>S</v>
      </c>
      <c r="Y19" s="47" t="str">
        <f>IF(P19=Balanza_de_Comprobación35[[#This Row],[Columna6]],"S","N")</f>
        <v>S</v>
      </c>
      <c r="Z19" s="47" t="str">
        <f>IF(Q19=Balanza_de_Comprobación35[[#This Row],[Columna7]],"S","N")</f>
        <v>S</v>
      </c>
      <c r="AA19" s="47" t="str">
        <f>IF(R19=Balanza_de_Comprobación35[[#This Row],[Columna8]],"S","N")</f>
        <v>S</v>
      </c>
      <c r="AB19" s="47" t="str">
        <f>IF(S19=Balanza_de_Comprobación35[[#This Row],[Columna9]],"S","N")</f>
        <v>S</v>
      </c>
    </row>
    <row r="20" spans="1:28" x14ac:dyDescent="0.25">
      <c r="A20" s="33" t="s">
        <v>5</v>
      </c>
      <c r="B20" s="53" t="s">
        <v>40</v>
      </c>
      <c r="C20" s="3" t="s">
        <v>41</v>
      </c>
      <c r="D20" s="28">
        <v>56232981.649999999</v>
      </c>
      <c r="E20" s="28">
        <v>0</v>
      </c>
      <c r="F20" s="28">
        <v>912664.75</v>
      </c>
      <c r="G20" s="28">
        <v>280905.25</v>
      </c>
      <c r="H20" s="28">
        <v>56864741.149999999</v>
      </c>
      <c r="I20" s="29">
        <v>0</v>
      </c>
      <c r="K20" s="42" t="s">
        <v>5</v>
      </c>
      <c r="L20" s="43" t="s">
        <v>40</v>
      </c>
      <c r="M20" s="44" t="s">
        <v>41</v>
      </c>
      <c r="N20" s="45">
        <v>56232981.649999999</v>
      </c>
      <c r="O20" s="45">
        <v>0</v>
      </c>
      <c r="P20" s="45">
        <v>912664.75</v>
      </c>
      <c r="Q20" s="45">
        <v>280905.25</v>
      </c>
      <c r="R20" s="45">
        <v>56864741.149999999</v>
      </c>
      <c r="S20" s="46">
        <v>0</v>
      </c>
      <c r="T20" s="47" t="str">
        <f>IF(K20=Balanza_de_Comprobación35[[#This Row],[Columna1]],"S","N")</f>
        <v>S</v>
      </c>
      <c r="U20" s="47" t="str">
        <f>IF(L20=Balanza_de_Comprobación35[[#This Row],[Columna2]],"S","N")</f>
        <v>S</v>
      </c>
      <c r="V20" s="47" t="str">
        <f>IF(M20=Balanza_de_Comprobación35[[#This Row],[Columna3]],"S","N")</f>
        <v>S</v>
      </c>
      <c r="W20" s="47" t="str">
        <f>IF(N20=Balanza_de_Comprobación35[[#This Row],[Columna4]],"S","N")</f>
        <v>S</v>
      </c>
      <c r="X20" s="47" t="str">
        <f>IF(O20=Balanza_de_Comprobación35[[#This Row],[Columna5]],"S","N")</f>
        <v>S</v>
      </c>
      <c r="Y20" s="47" t="str">
        <f>IF(P20=Balanza_de_Comprobación35[[#This Row],[Columna6]],"S","N")</f>
        <v>S</v>
      </c>
      <c r="Z20" s="47" t="str">
        <f>IF(Q20=Balanza_de_Comprobación35[[#This Row],[Columna7]],"S","N")</f>
        <v>S</v>
      </c>
      <c r="AA20" s="47" t="str">
        <f>IF(R20=Balanza_de_Comprobación35[[#This Row],[Columna8]],"S","N")</f>
        <v>S</v>
      </c>
      <c r="AB20" s="47" t="str">
        <f>IF(S20=Balanza_de_Comprobación35[[#This Row],[Columna9]],"S","N")</f>
        <v>S</v>
      </c>
    </row>
    <row r="21" spans="1:28" x14ac:dyDescent="0.25">
      <c r="A21" s="33" t="s">
        <v>5</v>
      </c>
      <c r="B21" s="53" t="s">
        <v>42</v>
      </c>
      <c r="C21" s="3" t="s">
        <v>43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9">
        <v>0</v>
      </c>
      <c r="K21" s="42" t="s">
        <v>5</v>
      </c>
      <c r="L21" s="43" t="s">
        <v>42</v>
      </c>
      <c r="M21" s="44" t="s">
        <v>43</v>
      </c>
      <c r="N21" s="45">
        <v>0</v>
      </c>
      <c r="O21" s="45">
        <v>0</v>
      </c>
      <c r="P21" s="45">
        <v>0</v>
      </c>
      <c r="Q21" s="45">
        <v>0</v>
      </c>
      <c r="R21" s="45">
        <v>0</v>
      </c>
      <c r="S21" s="46">
        <v>0</v>
      </c>
      <c r="T21" s="47" t="str">
        <f>IF(K21=Balanza_de_Comprobación35[[#This Row],[Columna1]],"S","N")</f>
        <v>S</v>
      </c>
      <c r="U21" s="47" t="str">
        <f>IF(L21=Balanza_de_Comprobación35[[#This Row],[Columna2]],"S","N")</f>
        <v>S</v>
      </c>
      <c r="V21" s="47" t="str">
        <f>IF(M21=Balanza_de_Comprobación35[[#This Row],[Columna3]],"S","N")</f>
        <v>S</v>
      </c>
      <c r="W21" s="47" t="str">
        <f>IF(N21=Balanza_de_Comprobación35[[#This Row],[Columna4]],"S","N")</f>
        <v>S</v>
      </c>
      <c r="X21" s="47" t="str">
        <f>IF(O21=Balanza_de_Comprobación35[[#This Row],[Columna5]],"S","N")</f>
        <v>S</v>
      </c>
      <c r="Y21" s="47" t="str">
        <f>IF(P21=Balanza_de_Comprobación35[[#This Row],[Columna6]],"S","N")</f>
        <v>S</v>
      </c>
      <c r="Z21" s="47" t="str">
        <f>IF(Q21=Balanza_de_Comprobación35[[#This Row],[Columna7]],"S","N")</f>
        <v>S</v>
      </c>
      <c r="AA21" s="47" t="str">
        <f>IF(R21=Balanza_de_Comprobación35[[#This Row],[Columna8]],"S","N")</f>
        <v>S</v>
      </c>
      <c r="AB21" s="47" t="str">
        <f>IF(S21=Balanza_de_Comprobación35[[#This Row],[Columna9]],"S","N")</f>
        <v>S</v>
      </c>
    </row>
    <row r="22" spans="1:28" x14ac:dyDescent="0.25">
      <c r="A22" s="33" t="s">
        <v>5</v>
      </c>
      <c r="B22" s="53" t="s">
        <v>44</v>
      </c>
      <c r="C22" s="3" t="s">
        <v>45</v>
      </c>
      <c r="D22" s="28">
        <v>5176797.2699999996</v>
      </c>
      <c r="E22" s="28">
        <v>0</v>
      </c>
      <c r="F22" s="28">
        <v>951648</v>
      </c>
      <c r="G22" s="28">
        <v>2334762.0299999998</v>
      </c>
      <c r="H22" s="28">
        <v>3793683.24</v>
      </c>
      <c r="I22" s="29">
        <v>0</v>
      </c>
      <c r="K22" s="42" t="s">
        <v>5</v>
      </c>
      <c r="L22" s="43" t="s">
        <v>44</v>
      </c>
      <c r="M22" s="44" t="s">
        <v>45</v>
      </c>
      <c r="N22" s="45">
        <v>5176797.2699999996</v>
      </c>
      <c r="O22" s="45">
        <v>0</v>
      </c>
      <c r="P22" s="45">
        <v>951648</v>
      </c>
      <c r="Q22" s="45">
        <v>2334762.0299999998</v>
      </c>
      <c r="R22" s="45">
        <v>3793683.24</v>
      </c>
      <c r="S22" s="46">
        <v>0</v>
      </c>
      <c r="T22" s="47" t="str">
        <f>IF(K22=Balanza_de_Comprobación35[[#This Row],[Columna1]],"S","N")</f>
        <v>S</v>
      </c>
      <c r="U22" s="47" t="str">
        <f>IF(L22=Balanza_de_Comprobación35[[#This Row],[Columna2]],"S","N")</f>
        <v>S</v>
      </c>
      <c r="V22" s="47" t="str">
        <f>IF(M22=Balanza_de_Comprobación35[[#This Row],[Columna3]],"S","N")</f>
        <v>S</v>
      </c>
      <c r="W22" s="47" t="str">
        <f>IF(N22=Balanza_de_Comprobación35[[#This Row],[Columna4]],"S","N")</f>
        <v>S</v>
      </c>
      <c r="X22" s="47" t="str">
        <f>IF(O22=Balanza_de_Comprobación35[[#This Row],[Columna5]],"S","N")</f>
        <v>S</v>
      </c>
      <c r="Y22" s="47" t="str">
        <f>IF(P22=Balanza_de_Comprobación35[[#This Row],[Columna6]],"S","N")</f>
        <v>S</v>
      </c>
      <c r="Z22" s="47" t="str">
        <f>IF(Q22=Balanza_de_Comprobación35[[#This Row],[Columna7]],"S","N")</f>
        <v>S</v>
      </c>
      <c r="AA22" s="47" t="str">
        <f>IF(R22=Balanza_de_Comprobación35[[#This Row],[Columna8]],"S","N")</f>
        <v>S</v>
      </c>
      <c r="AB22" s="47" t="str">
        <f>IF(S22=Balanza_de_Comprobación35[[#This Row],[Columna9]],"S","N")</f>
        <v>S</v>
      </c>
    </row>
    <row r="23" spans="1:28" x14ac:dyDescent="0.25">
      <c r="A23" s="33" t="s">
        <v>5</v>
      </c>
      <c r="B23" s="53" t="s">
        <v>46</v>
      </c>
      <c r="C23" s="3" t="s">
        <v>47</v>
      </c>
      <c r="D23" s="28">
        <v>30685.48</v>
      </c>
      <c r="E23" s="28">
        <v>0</v>
      </c>
      <c r="F23" s="28">
        <v>3934.72</v>
      </c>
      <c r="G23" s="28">
        <v>21724.48</v>
      </c>
      <c r="H23" s="28">
        <v>12895.72</v>
      </c>
      <c r="I23" s="29">
        <v>0</v>
      </c>
      <c r="K23" s="42" t="s">
        <v>5</v>
      </c>
      <c r="L23" s="43" t="s">
        <v>46</v>
      </c>
      <c r="M23" s="44" t="s">
        <v>47</v>
      </c>
      <c r="N23" s="45">
        <v>30685.48</v>
      </c>
      <c r="O23" s="45">
        <v>0</v>
      </c>
      <c r="P23" s="45">
        <v>3934.72</v>
      </c>
      <c r="Q23" s="45">
        <v>21724.48</v>
      </c>
      <c r="R23" s="45">
        <v>12895.72</v>
      </c>
      <c r="S23" s="46">
        <v>0</v>
      </c>
      <c r="T23" s="47" t="str">
        <f>IF(K23=Balanza_de_Comprobación35[[#This Row],[Columna1]],"S","N")</f>
        <v>S</v>
      </c>
      <c r="U23" s="47" t="str">
        <f>IF(L23=Balanza_de_Comprobación35[[#This Row],[Columna2]],"S","N")</f>
        <v>S</v>
      </c>
      <c r="V23" s="47" t="str">
        <f>IF(M23=Balanza_de_Comprobación35[[#This Row],[Columna3]],"S","N")</f>
        <v>S</v>
      </c>
      <c r="W23" s="47" t="str">
        <f>IF(N23=Balanza_de_Comprobación35[[#This Row],[Columna4]],"S","N")</f>
        <v>S</v>
      </c>
      <c r="X23" s="47" t="str">
        <f>IF(O23=Balanza_de_Comprobación35[[#This Row],[Columna5]],"S","N")</f>
        <v>S</v>
      </c>
      <c r="Y23" s="47" t="str">
        <f>IF(P23=Balanza_de_Comprobación35[[#This Row],[Columna6]],"S","N")</f>
        <v>S</v>
      </c>
      <c r="Z23" s="47" t="str">
        <f>IF(Q23=Balanza_de_Comprobación35[[#This Row],[Columna7]],"S","N")</f>
        <v>S</v>
      </c>
      <c r="AA23" s="47" t="str">
        <f>IF(R23=Balanza_de_Comprobación35[[#This Row],[Columna8]],"S","N")</f>
        <v>S</v>
      </c>
      <c r="AB23" s="47" t="str">
        <f>IF(S23=Balanza_de_Comprobación35[[#This Row],[Columna9]],"S","N")</f>
        <v>S</v>
      </c>
    </row>
    <row r="24" spans="1:28" x14ac:dyDescent="0.25">
      <c r="A24" s="33" t="s">
        <v>5</v>
      </c>
      <c r="B24" s="53" t="s">
        <v>48</v>
      </c>
      <c r="C24" s="3" t="s">
        <v>49</v>
      </c>
      <c r="D24" s="28">
        <v>56233.47</v>
      </c>
      <c r="E24" s="28">
        <v>0</v>
      </c>
      <c r="F24" s="28">
        <v>31156</v>
      </c>
      <c r="G24" s="28">
        <v>20260</v>
      </c>
      <c r="H24" s="28">
        <v>67129.47</v>
      </c>
      <c r="I24" s="29">
        <v>0</v>
      </c>
      <c r="K24" s="42" t="s">
        <v>5</v>
      </c>
      <c r="L24" s="43" t="s">
        <v>48</v>
      </c>
      <c r="M24" s="44" t="s">
        <v>49</v>
      </c>
      <c r="N24" s="45">
        <v>56233.47</v>
      </c>
      <c r="O24" s="45">
        <v>0</v>
      </c>
      <c r="P24" s="45">
        <v>31156</v>
      </c>
      <c r="Q24" s="45">
        <v>20260</v>
      </c>
      <c r="R24" s="45">
        <v>67129.47</v>
      </c>
      <c r="S24" s="46">
        <v>0</v>
      </c>
      <c r="T24" s="47" t="str">
        <f>IF(K24=Balanza_de_Comprobación35[[#This Row],[Columna1]],"S","N")</f>
        <v>S</v>
      </c>
      <c r="U24" s="47" t="str">
        <f>IF(L24=Balanza_de_Comprobación35[[#This Row],[Columna2]],"S","N")</f>
        <v>S</v>
      </c>
      <c r="V24" s="47" t="str">
        <f>IF(M24=Balanza_de_Comprobación35[[#This Row],[Columna3]],"S","N")</f>
        <v>S</v>
      </c>
      <c r="W24" s="47" t="str">
        <f>IF(N24=Balanza_de_Comprobación35[[#This Row],[Columna4]],"S","N")</f>
        <v>S</v>
      </c>
      <c r="X24" s="47" t="str">
        <f>IF(O24=Balanza_de_Comprobación35[[#This Row],[Columna5]],"S","N")</f>
        <v>S</v>
      </c>
      <c r="Y24" s="47" t="str">
        <f>IF(P24=Balanza_de_Comprobación35[[#This Row],[Columna6]],"S","N")</f>
        <v>S</v>
      </c>
      <c r="Z24" s="47" t="str">
        <f>IF(Q24=Balanza_de_Comprobación35[[#This Row],[Columna7]],"S","N")</f>
        <v>S</v>
      </c>
      <c r="AA24" s="47" t="str">
        <f>IF(R24=Balanza_de_Comprobación35[[#This Row],[Columna8]],"S","N")</f>
        <v>S</v>
      </c>
      <c r="AB24" s="47" t="str">
        <f>IF(S24=Balanza_de_Comprobación35[[#This Row],[Columna9]],"S","N")</f>
        <v>S</v>
      </c>
    </row>
    <row r="25" spans="1:28" x14ac:dyDescent="0.25">
      <c r="A25" s="33" t="s">
        <v>5</v>
      </c>
      <c r="B25" s="53" t="s">
        <v>50</v>
      </c>
      <c r="C25" s="3" t="s">
        <v>51</v>
      </c>
      <c r="D25" s="28">
        <v>16526909.24</v>
      </c>
      <c r="E25" s="28">
        <v>0</v>
      </c>
      <c r="F25" s="28">
        <v>3057535.15</v>
      </c>
      <c r="G25" s="28">
        <v>4802238.5199999996</v>
      </c>
      <c r="H25" s="28">
        <v>14782205.869999999</v>
      </c>
      <c r="I25" s="29">
        <v>0</v>
      </c>
      <c r="K25" s="42" t="s">
        <v>5</v>
      </c>
      <c r="L25" s="43" t="s">
        <v>50</v>
      </c>
      <c r="M25" s="44" t="s">
        <v>51</v>
      </c>
      <c r="N25" s="45">
        <v>16526909.24</v>
      </c>
      <c r="O25" s="45">
        <v>0</v>
      </c>
      <c r="P25" s="45">
        <v>3057535.15</v>
      </c>
      <c r="Q25" s="45">
        <v>4802238.5199999996</v>
      </c>
      <c r="R25" s="45">
        <v>14782205.869999999</v>
      </c>
      <c r="S25" s="46">
        <v>0</v>
      </c>
      <c r="T25" s="47" t="str">
        <f>IF(K25=Balanza_de_Comprobación35[[#This Row],[Columna1]],"S","N")</f>
        <v>S</v>
      </c>
      <c r="U25" s="47" t="str">
        <f>IF(L25=Balanza_de_Comprobación35[[#This Row],[Columna2]],"S","N")</f>
        <v>S</v>
      </c>
      <c r="V25" s="47" t="str">
        <f>IF(M25=Balanza_de_Comprobación35[[#This Row],[Columna3]],"S","N")</f>
        <v>S</v>
      </c>
      <c r="W25" s="47" t="str">
        <f>IF(N25=Balanza_de_Comprobación35[[#This Row],[Columna4]],"S","N")</f>
        <v>S</v>
      </c>
      <c r="X25" s="47" t="str">
        <f>IF(O25=Balanza_de_Comprobación35[[#This Row],[Columna5]],"S","N")</f>
        <v>S</v>
      </c>
      <c r="Y25" s="47" t="str">
        <f>IF(P25=Balanza_de_Comprobación35[[#This Row],[Columna6]],"S","N")</f>
        <v>S</v>
      </c>
      <c r="Z25" s="47" t="str">
        <f>IF(Q25=Balanza_de_Comprobación35[[#This Row],[Columna7]],"S","N")</f>
        <v>S</v>
      </c>
      <c r="AA25" s="47" t="str">
        <f>IF(R25=Balanza_de_Comprobación35[[#This Row],[Columna8]],"S","N")</f>
        <v>S</v>
      </c>
      <c r="AB25" s="47" t="str">
        <f>IF(S25=Balanza_de_Comprobación35[[#This Row],[Columna9]],"S","N")</f>
        <v>S</v>
      </c>
    </row>
    <row r="26" spans="1:28" x14ac:dyDescent="0.25">
      <c r="A26" s="33" t="s">
        <v>5</v>
      </c>
      <c r="B26" s="53" t="s">
        <v>52</v>
      </c>
      <c r="C26" s="3" t="s">
        <v>53</v>
      </c>
      <c r="D26" s="28">
        <v>-0.28999999999999998</v>
      </c>
      <c r="E26" s="28">
        <v>0</v>
      </c>
      <c r="F26" s="28">
        <v>21797738.899999999</v>
      </c>
      <c r="G26" s="28">
        <v>0</v>
      </c>
      <c r="H26" s="28">
        <v>21797738.609999999</v>
      </c>
      <c r="I26" s="29">
        <v>0</v>
      </c>
      <c r="K26" s="42" t="s">
        <v>5</v>
      </c>
      <c r="L26" s="43" t="s">
        <v>52</v>
      </c>
      <c r="M26" s="44" t="s">
        <v>53</v>
      </c>
      <c r="N26" s="45">
        <v>-0.28999999999999998</v>
      </c>
      <c r="O26" s="45">
        <v>0</v>
      </c>
      <c r="P26" s="45">
        <v>21797738.899999999</v>
      </c>
      <c r="Q26" s="45">
        <v>0</v>
      </c>
      <c r="R26" s="45">
        <v>21797738.609999999</v>
      </c>
      <c r="S26" s="46">
        <v>0</v>
      </c>
      <c r="T26" s="47" t="str">
        <f>IF(K26=Balanza_de_Comprobación35[[#This Row],[Columna1]],"S","N")</f>
        <v>S</v>
      </c>
      <c r="U26" s="47" t="str">
        <f>IF(L26=Balanza_de_Comprobación35[[#This Row],[Columna2]],"S","N")</f>
        <v>S</v>
      </c>
      <c r="V26" s="47" t="str">
        <f>IF(M26=Balanza_de_Comprobación35[[#This Row],[Columna3]],"S","N")</f>
        <v>S</v>
      </c>
      <c r="W26" s="47" t="str">
        <f>IF(N26=Balanza_de_Comprobación35[[#This Row],[Columna4]],"S","N")</f>
        <v>S</v>
      </c>
      <c r="X26" s="47" t="str">
        <f>IF(O26=Balanza_de_Comprobación35[[#This Row],[Columna5]],"S","N")</f>
        <v>S</v>
      </c>
      <c r="Y26" s="47" t="str">
        <f>IF(P26=Balanza_de_Comprobación35[[#This Row],[Columna6]],"S","N")</f>
        <v>S</v>
      </c>
      <c r="Z26" s="47" t="str">
        <f>IF(Q26=Balanza_de_Comprobación35[[#This Row],[Columna7]],"S","N")</f>
        <v>S</v>
      </c>
      <c r="AA26" s="47" t="str">
        <f>IF(R26=Balanza_de_Comprobación35[[#This Row],[Columna8]],"S","N")</f>
        <v>S</v>
      </c>
      <c r="AB26" s="47" t="str">
        <f>IF(S26=Balanza_de_Comprobación35[[#This Row],[Columna9]],"S","N")</f>
        <v>S</v>
      </c>
    </row>
    <row r="27" spans="1:28" x14ac:dyDescent="0.25">
      <c r="A27" s="33" t="s">
        <v>5</v>
      </c>
      <c r="B27" s="53" t="s">
        <v>54</v>
      </c>
      <c r="C27" s="3" t="s">
        <v>55</v>
      </c>
      <c r="D27" s="28">
        <v>-0.28999999999999998</v>
      </c>
      <c r="E27" s="28">
        <v>0</v>
      </c>
      <c r="F27" s="28">
        <v>21797738.899999999</v>
      </c>
      <c r="G27" s="28">
        <v>0</v>
      </c>
      <c r="H27" s="28">
        <v>21797738.609999999</v>
      </c>
      <c r="I27" s="29">
        <v>0</v>
      </c>
      <c r="K27" s="42" t="s">
        <v>5</v>
      </c>
      <c r="L27" s="43" t="s">
        <v>54</v>
      </c>
      <c r="M27" s="44" t="s">
        <v>55</v>
      </c>
      <c r="N27" s="45">
        <v>-0.28999999999999998</v>
      </c>
      <c r="O27" s="45">
        <v>0</v>
      </c>
      <c r="P27" s="45">
        <v>21797738.899999999</v>
      </c>
      <c r="Q27" s="45">
        <v>0</v>
      </c>
      <c r="R27" s="45">
        <v>21797738.609999999</v>
      </c>
      <c r="S27" s="46">
        <v>0</v>
      </c>
      <c r="T27" s="47" t="str">
        <f>IF(K27=Balanza_de_Comprobación35[[#This Row],[Columna1]],"S","N")</f>
        <v>S</v>
      </c>
      <c r="U27" s="47" t="str">
        <f>IF(L27=Balanza_de_Comprobación35[[#This Row],[Columna2]],"S","N")</f>
        <v>S</v>
      </c>
      <c r="V27" s="47" t="str">
        <f>IF(M27=Balanza_de_Comprobación35[[#This Row],[Columna3]],"S","N")</f>
        <v>S</v>
      </c>
      <c r="W27" s="47" t="str">
        <f>IF(N27=Balanza_de_Comprobación35[[#This Row],[Columna4]],"S","N")</f>
        <v>S</v>
      </c>
      <c r="X27" s="47" t="str">
        <f>IF(O27=Balanza_de_Comprobación35[[#This Row],[Columna5]],"S","N")</f>
        <v>S</v>
      </c>
      <c r="Y27" s="47" t="str">
        <f>IF(P27=Balanza_de_Comprobación35[[#This Row],[Columna6]],"S","N")</f>
        <v>S</v>
      </c>
      <c r="Z27" s="47" t="str">
        <f>IF(Q27=Balanza_de_Comprobación35[[#This Row],[Columna7]],"S","N")</f>
        <v>S</v>
      </c>
      <c r="AA27" s="47" t="str">
        <f>IF(R27=Balanza_de_Comprobación35[[#This Row],[Columna8]],"S","N")</f>
        <v>S</v>
      </c>
      <c r="AB27" s="47" t="str">
        <f>IF(S27=Balanza_de_Comprobación35[[#This Row],[Columna9]],"S","N")</f>
        <v>S</v>
      </c>
    </row>
    <row r="28" spans="1:28" x14ac:dyDescent="0.25">
      <c r="A28" s="33" t="s">
        <v>5</v>
      </c>
      <c r="B28" s="53" t="s">
        <v>56</v>
      </c>
      <c r="C28" s="3" t="s">
        <v>57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9">
        <v>0</v>
      </c>
      <c r="K28" s="42" t="s">
        <v>5</v>
      </c>
      <c r="L28" s="43" t="s">
        <v>56</v>
      </c>
      <c r="M28" s="44" t="s">
        <v>57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6">
        <v>0</v>
      </c>
      <c r="T28" s="47" t="str">
        <f>IF(K28=Balanza_de_Comprobación35[[#This Row],[Columna1]],"S","N")</f>
        <v>S</v>
      </c>
      <c r="U28" s="47" t="str">
        <f>IF(L28=Balanza_de_Comprobación35[[#This Row],[Columna2]],"S","N")</f>
        <v>S</v>
      </c>
      <c r="V28" s="47" t="str">
        <f>IF(M28=Balanza_de_Comprobación35[[#This Row],[Columna3]],"S","N")</f>
        <v>S</v>
      </c>
      <c r="W28" s="47" t="str">
        <f>IF(N28=Balanza_de_Comprobación35[[#This Row],[Columna4]],"S","N")</f>
        <v>S</v>
      </c>
      <c r="X28" s="47" t="str">
        <f>IF(O28=Balanza_de_Comprobación35[[#This Row],[Columna5]],"S","N")</f>
        <v>S</v>
      </c>
      <c r="Y28" s="47" t="str">
        <f>IF(P28=Balanza_de_Comprobación35[[#This Row],[Columna6]],"S","N")</f>
        <v>S</v>
      </c>
      <c r="Z28" s="47" t="str">
        <f>IF(Q28=Balanza_de_Comprobación35[[#This Row],[Columna7]],"S","N")</f>
        <v>S</v>
      </c>
      <c r="AA28" s="47" t="str">
        <f>IF(R28=Balanza_de_Comprobación35[[#This Row],[Columna8]],"S","N")</f>
        <v>S</v>
      </c>
      <c r="AB28" s="47" t="str">
        <f>IF(S28=Balanza_de_Comprobación35[[#This Row],[Columna9]],"S","N")</f>
        <v>S</v>
      </c>
    </row>
    <row r="29" spans="1:28" x14ac:dyDescent="0.25">
      <c r="A29" s="33" t="s">
        <v>5</v>
      </c>
      <c r="B29" s="53" t="s">
        <v>58</v>
      </c>
      <c r="C29" s="3" t="s">
        <v>59</v>
      </c>
      <c r="D29" s="28">
        <v>1214414.5900000001</v>
      </c>
      <c r="E29" s="28">
        <v>0</v>
      </c>
      <c r="F29" s="28">
        <v>1088811</v>
      </c>
      <c r="G29" s="28">
        <v>293594.96000000002</v>
      </c>
      <c r="H29" s="28">
        <v>2009630.63</v>
      </c>
      <c r="I29" s="29">
        <v>0</v>
      </c>
      <c r="K29" s="42" t="s">
        <v>5</v>
      </c>
      <c r="L29" s="43" t="s">
        <v>58</v>
      </c>
      <c r="M29" s="44" t="s">
        <v>59</v>
      </c>
      <c r="N29" s="45">
        <v>1214414.5900000001</v>
      </c>
      <c r="O29" s="45">
        <v>0</v>
      </c>
      <c r="P29" s="45">
        <v>1088811</v>
      </c>
      <c r="Q29" s="45">
        <v>293594.96000000002</v>
      </c>
      <c r="R29" s="45">
        <v>2009630.63</v>
      </c>
      <c r="S29" s="46">
        <v>0</v>
      </c>
      <c r="T29" s="47" t="str">
        <f>IF(K29=Balanza_de_Comprobación35[[#This Row],[Columna1]],"S","N")</f>
        <v>S</v>
      </c>
      <c r="U29" s="47" t="str">
        <f>IF(L29=Balanza_de_Comprobación35[[#This Row],[Columna2]],"S","N")</f>
        <v>S</v>
      </c>
      <c r="V29" s="47" t="str">
        <f>IF(M29=Balanza_de_Comprobación35[[#This Row],[Columna3]],"S","N")</f>
        <v>S</v>
      </c>
      <c r="W29" s="47" t="str">
        <f>IF(N29=Balanza_de_Comprobación35[[#This Row],[Columna4]],"S","N")</f>
        <v>S</v>
      </c>
      <c r="X29" s="47" t="str">
        <f>IF(O29=Balanza_de_Comprobación35[[#This Row],[Columna5]],"S","N")</f>
        <v>S</v>
      </c>
      <c r="Y29" s="47" t="str">
        <f>IF(P29=Balanza_de_Comprobación35[[#This Row],[Columna6]],"S","N")</f>
        <v>S</v>
      </c>
      <c r="Z29" s="47" t="str">
        <f>IF(Q29=Balanza_de_Comprobación35[[#This Row],[Columna7]],"S","N")</f>
        <v>S</v>
      </c>
      <c r="AA29" s="47" t="str">
        <f>IF(R29=Balanza_de_Comprobación35[[#This Row],[Columna8]],"S","N")</f>
        <v>S</v>
      </c>
      <c r="AB29" s="47" t="str">
        <f>IF(S29=Balanza_de_Comprobación35[[#This Row],[Columna9]],"S","N")</f>
        <v>S</v>
      </c>
    </row>
    <row r="30" spans="1:28" x14ac:dyDescent="0.25">
      <c r="A30" s="33" t="s">
        <v>5</v>
      </c>
      <c r="B30" s="53" t="s">
        <v>60</v>
      </c>
      <c r="C30" s="3" t="s">
        <v>61</v>
      </c>
      <c r="D30" s="28">
        <v>187975.07</v>
      </c>
      <c r="E30" s="28">
        <v>0</v>
      </c>
      <c r="F30" s="28">
        <v>281042.65999999997</v>
      </c>
      <c r="G30" s="28">
        <v>281042.65999999997</v>
      </c>
      <c r="H30" s="28">
        <v>187975.07</v>
      </c>
      <c r="I30" s="29">
        <v>0</v>
      </c>
      <c r="K30" s="42" t="s">
        <v>5</v>
      </c>
      <c r="L30" s="43" t="s">
        <v>60</v>
      </c>
      <c r="M30" s="44" t="s">
        <v>61</v>
      </c>
      <c r="N30" s="45">
        <v>187975.07</v>
      </c>
      <c r="O30" s="45">
        <v>0</v>
      </c>
      <c r="P30" s="45">
        <v>281042.65999999997</v>
      </c>
      <c r="Q30" s="45">
        <v>281042.65999999997</v>
      </c>
      <c r="R30" s="45">
        <v>187975.07</v>
      </c>
      <c r="S30" s="46">
        <v>0</v>
      </c>
      <c r="T30" s="47" t="str">
        <f>IF(K30=Balanza_de_Comprobación35[[#This Row],[Columna1]],"S","N")</f>
        <v>S</v>
      </c>
      <c r="U30" s="47" t="str">
        <f>IF(L30=Balanza_de_Comprobación35[[#This Row],[Columna2]],"S","N")</f>
        <v>S</v>
      </c>
      <c r="V30" s="47" t="str">
        <f>IF(M30=Balanza_de_Comprobación35[[#This Row],[Columna3]],"S","N")</f>
        <v>S</v>
      </c>
      <c r="W30" s="47" t="str">
        <f>IF(N30=Balanza_de_Comprobación35[[#This Row],[Columna4]],"S","N")</f>
        <v>S</v>
      </c>
      <c r="X30" s="47" t="str">
        <f>IF(O30=Balanza_de_Comprobación35[[#This Row],[Columna5]],"S","N")</f>
        <v>S</v>
      </c>
      <c r="Y30" s="47" t="str">
        <f>IF(P30=Balanza_de_Comprobación35[[#This Row],[Columna6]],"S","N")</f>
        <v>S</v>
      </c>
      <c r="Z30" s="47" t="str">
        <f>IF(Q30=Balanza_de_Comprobación35[[#This Row],[Columna7]],"S","N")</f>
        <v>S</v>
      </c>
      <c r="AA30" s="47" t="str">
        <f>IF(R30=Balanza_de_Comprobación35[[#This Row],[Columna8]],"S","N")</f>
        <v>S</v>
      </c>
      <c r="AB30" s="47" t="str">
        <f>IF(S30=Balanza_de_Comprobación35[[#This Row],[Columna9]],"S","N")</f>
        <v>S</v>
      </c>
    </row>
    <row r="31" spans="1:28" x14ac:dyDescent="0.25">
      <c r="A31" s="33" t="s">
        <v>5</v>
      </c>
      <c r="B31" s="53" t="s">
        <v>62</v>
      </c>
      <c r="C31" s="3" t="s">
        <v>63</v>
      </c>
      <c r="D31" s="28">
        <v>7.89</v>
      </c>
      <c r="E31" s="28">
        <v>0</v>
      </c>
      <c r="F31" s="28">
        <v>0.42</v>
      </c>
      <c r="G31" s="28">
        <v>0</v>
      </c>
      <c r="H31" s="28">
        <v>8.31</v>
      </c>
      <c r="I31" s="29">
        <v>0</v>
      </c>
      <c r="K31" s="42" t="s">
        <v>5</v>
      </c>
      <c r="L31" s="43" t="s">
        <v>62</v>
      </c>
      <c r="M31" s="44" t="s">
        <v>63</v>
      </c>
      <c r="N31" s="45">
        <v>7.89</v>
      </c>
      <c r="O31" s="45">
        <v>0</v>
      </c>
      <c r="P31" s="45">
        <v>0.42</v>
      </c>
      <c r="Q31" s="45">
        <v>0</v>
      </c>
      <c r="R31" s="45">
        <v>8.31</v>
      </c>
      <c r="S31" s="46">
        <v>0</v>
      </c>
      <c r="T31" s="47" t="str">
        <f>IF(K31=Balanza_de_Comprobación35[[#This Row],[Columna1]],"S","N")</f>
        <v>S</v>
      </c>
      <c r="U31" s="47" t="str">
        <f>IF(L31=Balanza_de_Comprobación35[[#This Row],[Columna2]],"S","N")</f>
        <v>S</v>
      </c>
      <c r="V31" s="47" t="str">
        <f>IF(M31=Balanza_de_Comprobación35[[#This Row],[Columna3]],"S","N")</f>
        <v>S</v>
      </c>
      <c r="W31" s="47" t="str">
        <f>IF(N31=Balanza_de_Comprobación35[[#This Row],[Columna4]],"S","N")</f>
        <v>S</v>
      </c>
      <c r="X31" s="47" t="str">
        <f>IF(O31=Balanza_de_Comprobación35[[#This Row],[Columna5]],"S","N")</f>
        <v>S</v>
      </c>
      <c r="Y31" s="47" t="str">
        <f>IF(P31=Balanza_de_Comprobación35[[#This Row],[Columna6]],"S","N")</f>
        <v>S</v>
      </c>
      <c r="Z31" s="47" t="str">
        <f>IF(Q31=Balanza_de_Comprobación35[[#This Row],[Columna7]],"S","N")</f>
        <v>S</v>
      </c>
      <c r="AA31" s="47" t="str">
        <f>IF(R31=Balanza_de_Comprobación35[[#This Row],[Columna8]],"S","N")</f>
        <v>S</v>
      </c>
      <c r="AB31" s="47" t="str">
        <f>IF(S31=Balanza_de_Comprobación35[[#This Row],[Columna9]],"S","N")</f>
        <v>S</v>
      </c>
    </row>
    <row r="32" spans="1:28" x14ac:dyDescent="0.25">
      <c r="A32" s="33" t="s">
        <v>5</v>
      </c>
      <c r="B32" s="53" t="s">
        <v>64</v>
      </c>
      <c r="C32" s="3" t="s">
        <v>65</v>
      </c>
      <c r="D32" s="28">
        <v>195932.95</v>
      </c>
      <c r="E32" s="28">
        <v>0</v>
      </c>
      <c r="F32" s="28">
        <v>0</v>
      </c>
      <c r="G32" s="28">
        <v>0</v>
      </c>
      <c r="H32" s="28">
        <v>195932.95</v>
      </c>
      <c r="I32" s="29">
        <v>0</v>
      </c>
      <c r="K32" s="42" t="s">
        <v>5</v>
      </c>
      <c r="L32" s="43" t="s">
        <v>64</v>
      </c>
      <c r="M32" s="44" t="s">
        <v>65</v>
      </c>
      <c r="N32" s="45">
        <v>195932.95</v>
      </c>
      <c r="O32" s="45">
        <v>0</v>
      </c>
      <c r="P32" s="45">
        <v>0</v>
      </c>
      <c r="Q32" s="45">
        <v>0</v>
      </c>
      <c r="R32" s="45">
        <v>195932.95</v>
      </c>
      <c r="S32" s="46">
        <v>0</v>
      </c>
      <c r="T32" s="47" t="str">
        <f>IF(K32=Balanza_de_Comprobación35[[#This Row],[Columna1]],"S","N")</f>
        <v>S</v>
      </c>
      <c r="U32" s="47" t="str">
        <f>IF(L32=Balanza_de_Comprobación35[[#This Row],[Columna2]],"S","N")</f>
        <v>S</v>
      </c>
      <c r="V32" s="47" t="str">
        <f>IF(M32=Balanza_de_Comprobación35[[#This Row],[Columna3]],"S","N")</f>
        <v>S</v>
      </c>
      <c r="W32" s="47" t="str">
        <f>IF(N32=Balanza_de_Comprobación35[[#This Row],[Columna4]],"S","N")</f>
        <v>S</v>
      </c>
      <c r="X32" s="47" t="str">
        <f>IF(O32=Balanza_de_Comprobación35[[#This Row],[Columna5]],"S","N")</f>
        <v>S</v>
      </c>
      <c r="Y32" s="47" t="str">
        <f>IF(P32=Balanza_de_Comprobación35[[#This Row],[Columna6]],"S","N")</f>
        <v>S</v>
      </c>
      <c r="Z32" s="47" t="str">
        <f>IF(Q32=Balanza_de_Comprobación35[[#This Row],[Columna7]],"S","N")</f>
        <v>S</v>
      </c>
      <c r="AA32" s="47" t="str">
        <f>IF(R32=Balanza_de_Comprobación35[[#This Row],[Columna8]],"S","N")</f>
        <v>S</v>
      </c>
      <c r="AB32" s="47" t="str">
        <f>IF(S32=Balanza_de_Comprobación35[[#This Row],[Columna9]],"S","N")</f>
        <v>S</v>
      </c>
    </row>
    <row r="33" spans="1:28" x14ac:dyDescent="0.25">
      <c r="A33" s="33" t="s">
        <v>5</v>
      </c>
      <c r="B33" s="53" t="s">
        <v>66</v>
      </c>
      <c r="C33" s="3" t="s">
        <v>67</v>
      </c>
      <c r="D33" s="28">
        <v>308778138.57999998</v>
      </c>
      <c r="E33" s="28">
        <v>0</v>
      </c>
      <c r="F33" s="28">
        <v>0</v>
      </c>
      <c r="G33" s="28">
        <v>0</v>
      </c>
      <c r="H33" s="28">
        <v>308778138.57999998</v>
      </c>
      <c r="I33" s="29">
        <v>0</v>
      </c>
      <c r="K33" s="42" t="s">
        <v>5</v>
      </c>
      <c r="L33" s="43" t="s">
        <v>66</v>
      </c>
      <c r="M33" s="44" t="s">
        <v>67</v>
      </c>
      <c r="N33" s="45">
        <v>308778138.57999998</v>
      </c>
      <c r="O33" s="45">
        <v>0</v>
      </c>
      <c r="P33" s="45">
        <v>0</v>
      </c>
      <c r="Q33" s="45">
        <v>0</v>
      </c>
      <c r="R33" s="45">
        <v>308778138.57999998</v>
      </c>
      <c r="S33" s="46">
        <v>0</v>
      </c>
      <c r="T33" s="47" t="str">
        <f>IF(K33=Balanza_de_Comprobación35[[#This Row],[Columna1]],"S","N")</f>
        <v>S</v>
      </c>
      <c r="U33" s="47" t="str">
        <f>IF(L33=Balanza_de_Comprobación35[[#This Row],[Columna2]],"S","N")</f>
        <v>S</v>
      </c>
      <c r="V33" s="47" t="str">
        <f>IF(M33=Balanza_de_Comprobación35[[#This Row],[Columna3]],"S","N")</f>
        <v>S</v>
      </c>
      <c r="W33" s="47" t="str">
        <f>IF(N33=Balanza_de_Comprobación35[[#This Row],[Columna4]],"S","N")</f>
        <v>S</v>
      </c>
      <c r="X33" s="47" t="str">
        <f>IF(O33=Balanza_de_Comprobación35[[#This Row],[Columna5]],"S","N")</f>
        <v>S</v>
      </c>
      <c r="Y33" s="47" t="str">
        <f>IF(P33=Balanza_de_Comprobación35[[#This Row],[Columna6]],"S","N")</f>
        <v>S</v>
      </c>
      <c r="Z33" s="47" t="str">
        <f>IF(Q33=Balanza_de_Comprobación35[[#This Row],[Columna7]],"S","N")</f>
        <v>S</v>
      </c>
      <c r="AA33" s="47" t="str">
        <f>IF(R33=Balanza_de_Comprobación35[[#This Row],[Columna8]],"S","N")</f>
        <v>S</v>
      </c>
      <c r="AB33" s="47" t="str">
        <f>IF(S33=Balanza_de_Comprobación35[[#This Row],[Columna9]],"S","N")</f>
        <v>S</v>
      </c>
    </row>
    <row r="34" spans="1:28" x14ac:dyDescent="0.25">
      <c r="A34" s="33" t="s">
        <v>5</v>
      </c>
      <c r="B34" s="53" t="s">
        <v>68</v>
      </c>
      <c r="C34" s="3" t="s">
        <v>69</v>
      </c>
      <c r="D34" s="28">
        <v>1011696.06</v>
      </c>
      <c r="E34" s="28">
        <v>0</v>
      </c>
      <c r="F34" s="28">
        <v>0</v>
      </c>
      <c r="G34" s="28">
        <v>0</v>
      </c>
      <c r="H34" s="28">
        <v>1011696.06</v>
      </c>
      <c r="I34" s="29">
        <v>0</v>
      </c>
      <c r="K34" s="42" t="s">
        <v>5</v>
      </c>
      <c r="L34" s="43" t="s">
        <v>68</v>
      </c>
      <c r="M34" s="44" t="s">
        <v>69</v>
      </c>
      <c r="N34" s="45">
        <v>1011696.06</v>
      </c>
      <c r="O34" s="45">
        <v>0</v>
      </c>
      <c r="P34" s="45">
        <v>0</v>
      </c>
      <c r="Q34" s="45">
        <v>0</v>
      </c>
      <c r="R34" s="45">
        <v>1011696.06</v>
      </c>
      <c r="S34" s="46">
        <v>0</v>
      </c>
      <c r="T34" s="47" t="str">
        <f>IF(K34=Balanza_de_Comprobación35[[#This Row],[Columna1]],"S","N")</f>
        <v>S</v>
      </c>
      <c r="U34" s="47" t="str">
        <f>IF(L34=Balanza_de_Comprobación35[[#This Row],[Columna2]],"S","N")</f>
        <v>S</v>
      </c>
      <c r="V34" s="47" t="str">
        <f>IF(M34=Balanza_de_Comprobación35[[#This Row],[Columna3]],"S","N")</f>
        <v>S</v>
      </c>
      <c r="W34" s="47" t="str">
        <f>IF(N34=Balanza_de_Comprobación35[[#This Row],[Columna4]],"S","N")</f>
        <v>S</v>
      </c>
      <c r="X34" s="47" t="str">
        <f>IF(O34=Balanza_de_Comprobación35[[#This Row],[Columna5]],"S","N")</f>
        <v>S</v>
      </c>
      <c r="Y34" s="47" t="str">
        <f>IF(P34=Balanza_de_Comprobación35[[#This Row],[Columna6]],"S","N")</f>
        <v>S</v>
      </c>
      <c r="Z34" s="47" t="str">
        <f>IF(Q34=Balanza_de_Comprobación35[[#This Row],[Columna7]],"S","N")</f>
        <v>S</v>
      </c>
      <c r="AA34" s="47" t="str">
        <f>IF(R34=Balanza_de_Comprobación35[[#This Row],[Columna8]],"S","N")</f>
        <v>S</v>
      </c>
      <c r="AB34" s="47" t="str">
        <f>IF(S34=Balanza_de_Comprobación35[[#This Row],[Columna9]],"S","N")</f>
        <v>S</v>
      </c>
    </row>
    <row r="35" spans="1:28" x14ac:dyDescent="0.25">
      <c r="A35" s="33" t="s">
        <v>5</v>
      </c>
      <c r="B35" s="53" t="s">
        <v>70</v>
      </c>
      <c r="C35" s="3" t="s">
        <v>71</v>
      </c>
      <c r="D35" s="28">
        <v>464031.46</v>
      </c>
      <c r="E35" s="28">
        <v>0</v>
      </c>
      <c r="F35" s="28">
        <v>0</v>
      </c>
      <c r="G35" s="28">
        <v>0</v>
      </c>
      <c r="H35" s="28">
        <v>464031.46</v>
      </c>
      <c r="I35" s="29">
        <v>0</v>
      </c>
      <c r="K35" s="42" t="s">
        <v>5</v>
      </c>
      <c r="L35" s="43" t="s">
        <v>70</v>
      </c>
      <c r="M35" s="44" t="s">
        <v>71</v>
      </c>
      <c r="N35" s="45">
        <v>464031.46</v>
      </c>
      <c r="O35" s="45">
        <v>0</v>
      </c>
      <c r="P35" s="45">
        <v>0</v>
      </c>
      <c r="Q35" s="45">
        <v>0</v>
      </c>
      <c r="R35" s="45">
        <v>464031.46</v>
      </c>
      <c r="S35" s="46">
        <v>0</v>
      </c>
      <c r="T35" s="47" t="str">
        <f>IF(K35=Balanza_de_Comprobación35[[#This Row],[Columna1]],"S","N")</f>
        <v>S</v>
      </c>
      <c r="U35" s="47" t="str">
        <f>IF(L35=Balanza_de_Comprobación35[[#This Row],[Columna2]],"S","N")</f>
        <v>S</v>
      </c>
      <c r="V35" s="47" t="str">
        <f>IF(M35=Balanza_de_Comprobación35[[#This Row],[Columna3]],"S","N")</f>
        <v>S</v>
      </c>
      <c r="W35" s="47" t="str">
        <f>IF(N35=Balanza_de_Comprobación35[[#This Row],[Columna4]],"S","N")</f>
        <v>S</v>
      </c>
      <c r="X35" s="47" t="str">
        <f>IF(O35=Balanza_de_Comprobación35[[#This Row],[Columna5]],"S","N")</f>
        <v>S</v>
      </c>
      <c r="Y35" s="47" t="str">
        <f>IF(P35=Balanza_de_Comprobación35[[#This Row],[Columna6]],"S","N")</f>
        <v>S</v>
      </c>
      <c r="Z35" s="47" t="str">
        <f>IF(Q35=Balanza_de_Comprobación35[[#This Row],[Columna7]],"S","N")</f>
        <v>S</v>
      </c>
      <c r="AA35" s="47" t="str">
        <f>IF(R35=Balanza_de_Comprobación35[[#This Row],[Columna8]],"S","N")</f>
        <v>S</v>
      </c>
      <c r="AB35" s="47" t="str">
        <f>IF(S35=Balanza_de_Comprobación35[[#This Row],[Columna9]],"S","N")</f>
        <v>S</v>
      </c>
    </row>
    <row r="36" spans="1:28" x14ac:dyDescent="0.25">
      <c r="A36" s="33" t="s">
        <v>5</v>
      </c>
      <c r="B36" s="53" t="s">
        <v>72</v>
      </c>
      <c r="C36" s="3" t="s">
        <v>73</v>
      </c>
      <c r="D36" s="28">
        <v>464031.46</v>
      </c>
      <c r="E36" s="28">
        <v>0</v>
      </c>
      <c r="F36" s="28">
        <v>0</v>
      </c>
      <c r="G36" s="28">
        <v>0</v>
      </c>
      <c r="H36" s="28">
        <v>464031.46</v>
      </c>
      <c r="I36" s="29">
        <v>0</v>
      </c>
      <c r="K36" s="42" t="s">
        <v>5</v>
      </c>
      <c r="L36" s="43" t="s">
        <v>72</v>
      </c>
      <c r="M36" s="44" t="s">
        <v>73</v>
      </c>
      <c r="N36" s="45">
        <v>464031.46</v>
      </c>
      <c r="O36" s="45">
        <v>0</v>
      </c>
      <c r="P36" s="45">
        <v>0</v>
      </c>
      <c r="Q36" s="45">
        <v>0</v>
      </c>
      <c r="R36" s="45">
        <v>464031.46</v>
      </c>
      <c r="S36" s="46">
        <v>0</v>
      </c>
      <c r="T36" s="47" t="str">
        <f>IF(K36=Balanza_de_Comprobación35[[#This Row],[Columna1]],"S","N")</f>
        <v>S</v>
      </c>
      <c r="U36" s="47" t="str">
        <f>IF(L36=Balanza_de_Comprobación35[[#This Row],[Columna2]],"S","N")</f>
        <v>S</v>
      </c>
      <c r="V36" s="47" t="str">
        <f>IF(M36=Balanza_de_Comprobación35[[#This Row],[Columna3]],"S","N")</f>
        <v>S</v>
      </c>
      <c r="W36" s="47" t="str">
        <f>IF(N36=Balanza_de_Comprobación35[[#This Row],[Columna4]],"S","N")</f>
        <v>S</v>
      </c>
      <c r="X36" s="47" t="str">
        <f>IF(O36=Balanza_de_Comprobación35[[#This Row],[Columna5]],"S","N")</f>
        <v>S</v>
      </c>
      <c r="Y36" s="47" t="str">
        <f>IF(P36=Balanza_de_Comprobación35[[#This Row],[Columna6]],"S","N")</f>
        <v>S</v>
      </c>
      <c r="Z36" s="47" t="str">
        <f>IF(Q36=Balanza_de_Comprobación35[[#This Row],[Columna7]],"S","N")</f>
        <v>S</v>
      </c>
      <c r="AA36" s="47" t="str">
        <f>IF(R36=Balanza_de_Comprobación35[[#This Row],[Columna8]],"S","N")</f>
        <v>S</v>
      </c>
      <c r="AB36" s="47" t="str">
        <f>IF(S36=Balanza_de_Comprobación35[[#This Row],[Columna9]],"S","N")</f>
        <v>S</v>
      </c>
    </row>
    <row r="37" spans="1:28" x14ac:dyDescent="0.25">
      <c r="A37" s="33" t="s">
        <v>5</v>
      </c>
      <c r="B37" s="53" t="s">
        <v>74</v>
      </c>
      <c r="C37" s="3" t="s">
        <v>75</v>
      </c>
      <c r="D37" s="28">
        <v>7824.24</v>
      </c>
      <c r="E37" s="28">
        <v>0</v>
      </c>
      <c r="F37" s="28">
        <v>0</v>
      </c>
      <c r="G37" s="28">
        <v>0</v>
      </c>
      <c r="H37" s="28">
        <v>7824.24</v>
      </c>
      <c r="I37" s="29">
        <v>0</v>
      </c>
      <c r="K37" s="42" t="s">
        <v>5</v>
      </c>
      <c r="L37" s="43" t="s">
        <v>74</v>
      </c>
      <c r="M37" s="44" t="s">
        <v>75</v>
      </c>
      <c r="N37" s="45">
        <v>7824.24</v>
      </c>
      <c r="O37" s="45">
        <v>0</v>
      </c>
      <c r="P37" s="45">
        <v>0</v>
      </c>
      <c r="Q37" s="45">
        <v>0</v>
      </c>
      <c r="R37" s="45">
        <v>7824.24</v>
      </c>
      <c r="S37" s="46">
        <v>0</v>
      </c>
      <c r="T37" s="47" t="str">
        <f>IF(K37=Balanza_de_Comprobación35[[#This Row],[Columna1]],"S","N")</f>
        <v>S</v>
      </c>
      <c r="U37" s="47" t="str">
        <f>IF(L37=Balanza_de_Comprobación35[[#This Row],[Columna2]],"S","N")</f>
        <v>S</v>
      </c>
      <c r="V37" s="47" t="str">
        <f>IF(M37=Balanza_de_Comprobación35[[#This Row],[Columna3]],"S","N")</f>
        <v>S</v>
      </c>
      <c r="W37" s="47" t="str">
        <f>IF(N37=Balanza_de_Comprobación35[[#This Row],[Columna4]],"S","N")</f>
        <v>S</v>
      </c>
      <c r="X37" s="47" t="str">
        <f>IF(O37=Balanza_de_Comprobación35[[#This Row],[Columna5]],"S","N")</f>
        <v>S</v>
      </c>
      <c r="Y37" s="47" t="str">
        <f>IF(P37=Balanza_de_Comprobación35[[#This Row],[Columna6]],"S","N")</f>
        <v>S</v>
      </c>
      <c r="Z37" s="47" t="str">
        <f>IF(Q37=Balanza_de_Comprobación35[[#This Row],[Columna7]],"S","N")</f>
        <v>S</v>
      </c>
      <c r="AA37" s="47" t="str">
        <f>IF(R37=Balanza_de_Comprobación35[[#This Row],[Columna8]],"S","N")</f>
        <v>S</v>
      </c>
      <c r="AB37" s="47" t="str">
        <f>IF(S37=Balanza_de_Comprobación35[[#This Row],[Columna9]],"S","N")</f>
        <v>S</v>
      </c>
    </row>
    <row r="38" spans="1:28" x14ac:dyDescent="0.25">
      <c r="A38" s="33" t="s">
        <v>5</v>
      </c>
      <c r="B38" s="53" t="s">
        <v>76</v>
      </c>
      <c r="C38" s="3" t="s">
        <v>73</v>
      </c>
      <c r="D38" s="28">
        <v>7824.24</v>
      </c>
      <c r="E38" s="28">
        <v>0</v>
      </c>
      <c r="F38" s="28">
        <v>0</v>
      </c>
      <c r="G38" s="28">
        <v>0</v>
      </c>
      <c r="H38" s="28">
        <v>7824.24</v>
      </c>
      <c r="I38" s="29">
        <v>0</v>
      </c>
      <c r="K38" s="42" t="s">
        <v>5</v>
      </c>
      <c r="L38" s="43" t="s">
        <v>76</v>
      </c>
      <c r="M38" s="44" t="s">
        <v>73</v>
      </c>
      <c r="N38" s="45">
        <v>7824.24</v>
      </c>
      <c r="O38" s="45">
        <v>0</v>
      </c>
      <c r="P38" s="45">
        <v>0</v>
      </c>
      <c r="Q38" s="45">
        <v>0</v>
      </c>
      <c r="R38" s="45">
        <v>7824.24</v>
      </c>
      <c r="S38" s="46">
        <v>0</v>
      </c>
      <c r="T38" s="47" t="str">
        <f>IF(K38=Balanza_de_Comprobación35[[#This Row],[Columna1]],"S","N")</f>
        <v>S</v>
      </c>
      <c r="U38" s="47" t="str">
        <f>IF(L38=Balanza_de_Comprobación35[[#This Row],[Columna2]],"S","N")</f>
        <v>S</v>
      </c>
      <c r="V38" s="47" t="str">
        <f>IF(M38=Balanza_de_Comprobación35[[#This Row],[Columna3]],"S","N")</f>
        <v>S</v>
      </c>
      <c r="W38" s="47" t="str">
        <f>IF(N38=Balanza_de_Comprobación35[[#This Row],[Columna4]],"S","N")</f>
        <v>S</v>
      </c>
      <c r="X38" s="47" t="str">
        <f>IF(O38=Balanza_de_Comprobación35[[#This Row],[Columna5]],"S","N")</f>
        <v>S</v>
      </c>
      <c r="Y38" s="47" t="str">
        <f>IF(P38=Balanza_de_Comprobación35[[#This Row],[Columna6]],"S","N")</f>
        <v>S</v>
      </c>
      <c r="Z38" s="47" t="str">
        <f>IF(Q38=Balanza_de_Comprobación35[[#This Row],[Columna7]],"S","N")</f>
        <v>S</v>
      </c>
      <c r="AA38" s="47" t="str">
        <f>IF(R38=Balanza_de_Comprobación35[[#This Row],[Columna8]],"S","N")</f>
        <v>S</v>
      </c>
      <c r="AB38" s="47" t="str">
        <f>IF(S38=Balanza_de_Comprobación35[[#This Row],[Columna9]],"S","N")</f>
        <v>S</v>
      </c>
    </row>
    <row r="39" spans="1:28" x14ac:dyDescent="0.25">
      <c r="A39" s="33" t="s">
        <v>5</v>
      </c>
      <c r="B39" s="53" t="s">
        <v>77</v>
      </c>
      <c r="C39" s="3" t="s">
        <v>78</v>
      </c>
      <c r="D39" s="28">
        <v>167984.66</v>
      </c>
      <c r="E39" s="28">
        <v>0</v>
      </c>
      <c r="F39" s="28">
        <v>0</v>
      </c>
      <c r="G39" s="28">
        <v>0</v>
      </c>
      <c r="H39" s="28">
        <v>167984.66</v>
      </c>
      <c r="I39" s="29">
        <v>0</v>
      </c>
      <c r="K39" s="42" t="s">
        <v>5</v>
      </c>
      <c r="L39" s="43" t="s">
        <v>77</v>
      </c>
      <c r="M39" s="44" t="s">
        <v>78</v>
      </c>
      <c r="N39" s="45">
        <v>167984.66</v>
      </c>
      <c r="O39" s="45">
        <v>0</v>
      </c>
      <c r="P39" s="45">
        <v>0</v>
      </c>
      <c r="Q39" s="45">
        <v>0</v>
      </c>
      <c r="R39" s="45">
        <v>167984.66</v>
      </c>
      <c r="S39" s="46">
        <v>0</v>
      </c>
      <c r="T39" s="47" t="str">
        <f>IF(K39=Balanza_de_Comprobación35[[#This Row],[Columna1]],"S","N")</f>
        <v>S</v>
      </c>
      <c r="U39" s="47" t="str">
        <f>IF(L39=Balanza_de_Comprobación35[[#This Row],[Columna2]],"S","N")</f>
        <v>S</v>
      </c>
      <c r="V39" s="47" t="str">
        <f>IF(M39=Balanza_de_Comprobación35[[#This Row],[Columna3]],"S","N")</f>
        <v>S</v>
      </c>
      <c r="W39" s="47" t="str">
        <f>IF(N39=Balanza_de_Comprobación35[[#This Row],[Columna4]],"S","N")</f>
        <v>S</v>
      </c>
      <c r="X39" s="47" t="str">
        <f>IF(O39=Balanza_de_Comprobación35[[#This Row],[Columna5]],"S","N")</f>
        <v>S</v>
      </c>
      <c r="Y39" s="47" t="str">
        <f>IF(P39=Balanza_de_Comprobación35[[#This Row],[Columna6]],"S","N")</f>
        <v>S</v>
      </c>
      <c r="Z39" s="47" t="str">
        <f>IF(Q39=Balanza_de_Comprobación35[[#This Row],[Columna7]],"S","N")</f>
        <v>S</v>
      </c>
      <c r="AA39" s="47" t="str">
        <f>IF(R39=Balanza_de_Comprobación35[[#This Row],[Columna8]],"S","N")</f>
        <v>S</v>
      </c>
      <c r="AB39" s="47" t="str">
        <f>IF(S39=Balanza_de_Comprobación35[[#This Row],[Columna9]],"S","N")</f>
        <v>S</v>
      </c>
    </row>
    <row r="40" spans="1:28" x14ac:dyDescent="0.25">
      <c r="A40" s="33" t="s">
        <v>5</v>
      </c>
      <c r="B40" s="53" t="s">
        <v>79</v>
      </c>
      <c r="C40" s="3" t="s">
        <v>80</v>
      </c>
      <c r="D40" s="28">
        <v>167984.66</v>
      </c>
      <c r="E40" s="28">
        <v>0</v>
      </c>
      <c r="F40" s="28">
        <v>0</v>
      </c>
      <c r="G40" s="28">
        <v>0</v>
      </c>
      <c r="H40" s="28">
        <v>167984.66</v>
      </c>
      <c r="I40" s="29">
        <v>0</v>
      </c>
      <c r="K40" s="42" t="s">
        <v>5</v>
      </c>
      <c r="L40" s="43" t="s">
        <v>79</v>
      </c>
      <c r="M40" s="44" t="s">
        <v>80</v>
      </c>
      <c r="N40" s="45">
        <v>167984.66</v>
      </c>
      <c r="O40" s="45">
        <v>0</v>
      </c>
      <c r="P40" s="45">
        <v>0</v>
      </c>
      <c r="Q40" s="45">
        <v>0</v>
      </c>
      <c r="R40" s="45">
        <v>167984.66</v>
      </c>
      <c r="S40" s="46">
        <v>0</v>
      </c>
      <c r="T40" s="47" t="str">
        <f>IF(K40=Balanza_de_Comprobación35[[#This Row],[Columna1]],"S","N")</f>
        <v>S</v>
      </c>
      <c r="U40" s="47" t="str">
        <f>IF(L40=Balanza_de_Comprobación35[[#This Row],[Columna2]],"S","N")</f>
        <v>S</v>
      </c>
      <c r="V40" s="47" t="str">
        <f>IF(M40=Balanza_de_Comprobación35[[#This Row],[Columna3]],"S","N")</f>
        <v>S</v>
      </c>
      <c r="W40" s="47" t="str">
        <f>IF(N40=Balanza_de_Comprobación35[[#This Row],[Columna4]],"S","N")</f>
        <v>S</v>
      </c>
      <c r="X40" s="47" t="str">
        <f>IF(O40=Balanza_de_Comprobación35[[#This Row],[Columna5]],"S","N")</f>
        <v>S</v>
      </c>
      <c r="Y40" s="47" t="str">
        <f>IF(P40=Balanza_de_Comprobación35[[#This Row],[Columna6]],"S","N")</f>
        <v>S</v>
      </c>
      <c r="Z40" s="47" t="str">
        <f>IF(Q40=Balanza_de_Comprobación35[[#This Row],[Columna7]],"S","N")</f>
        <v>S</v>
      </c>
      <c r="AA40" s="47" t="str">
        <f>IF(R40=Balanza_de_Comprobación35[[#This Row],[Columna8]],"S","N")</f>
        <v>S</v>
      </c>
      <c r="AB40" s="47" t="str">
        <f>IF(S40=Balanza_de_Comprobación35[[#This Row],[Columna9]],"S","N")</f>
        <v>S</v>
      </c>
    </row>
    <row r="41" spans="1:28" x14ac:dyDescent="0.25">
      <c r="A41" s="33" t="s">
        <v>5</v>
      </c>
      <c r="B41" s="53" t="s">
        <v>81</v>
      </c>
      <c r="C41" s="3" t="s">
        <v>82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9">
        <v>0</v>
      </c>
      <c r="K41" s="42" t="s">
        <v>5</v>
      </c>
      <c r="L41" s="43" t="s">
        <v>81</v>
      </c>
      <c r="M41" s="44" t="s">
        <v>82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6">
        <v>0</v>
      </c>
      <c r="T41" s="47" t="str">
        <f>IF(K41=Balanza_de_Comprobación35[[#This Row],[Columna1]],"S","N")</f>
        <v>S</v>
      </c>
      <c r="U41" s="47" t="str">
        <f>IF(L41=Balanza_de_Comprobación35[[#This Row],[Columna2]],"S","N")</f>
        <v>S</v>
      </c>
      <c r="V41" s="47" t="str">
        <f>IF(M41=Balanza_de_Comprobación35[[#This Row],[Columna3]],"S","N")</f>
        <v>S</v>
      </c>
      <c r="W41" s="47" t="str">
        <f>IF(N41=Balanza_de_Comprobación35[[#This Row],[Columna4]],"S","N")</f>
        <v>S</v>
      </c>
      <c r="X41" s="47" t="str">
        <f>IF(O41=Balanza_de_Comprobación35[[#This Row],[Columna5]],"S","N")</f>
        <v>S</v>
      </c>
      <c r="Y41" s="47" t="str">
        <f>IF(P41=Balanza_de_Comprobación35[[#This Row],[Columna6]],"S","N")</f>
        <v>S</v>
      </c>
      <c r="Z41" s="47" t="str">
        <f>IF(Q41=Balanza_de_Comprobación35[[#This Row],[Columna7]],"S","N")</f>
        <v>S</v>
      </c>
      <c r="AA41" s="47" t="str">
        <f>IF(R41=Balanza_de_Comprobación35[[#This Row],[Columna8]],"S","N")</f>
        <v>S</v>
      </c>
      <c r="AB41" s="47" t="str">
        <f>IF(S41=Balanza_de_Comprobación35[[#This Row],[Columna9]],"S","N")</f>
        <v>S</v>
      </c>
    </row>
    <row r="42" spans="1:28" x14ac:dyDescent="0.25">
      <c r="A42" s="33" t="s">
        <v>5</v>
      </c>
      <c r="B42" s="53" t="s">
        <v>83</v>
      </c>
      <c r="C42" s="3" t="s">
        <v>80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9">
        <v>0</v>
      </c>
      <c r="K42" s="42" t="s">
        <v>5</v>
      </c>
      <c r="L42" s="43" t="s">
        <v>83</v>
      </c>
      <c r="M42" s="44" t="s">
        <v>80</v>
      </c>
      <c r="N42" s="45">
        <v>0</v>
      </c>
      <c r="O42" s="45">
        <v>0</v>
      </c>
      <c r="P42" s="45">
        <v>0</v>
      </c>
      <c r="Q42" s="45">
        <v>0</v>
      </c>
      <c r="R42" s="45">
        <v>0</v>
      </c>
      <c r="S42" s="46">
        <v>0</v>
      </c>
      <c r="T42" s="47" t="str">
        <f>IF(K42=Balanza_de_Comprobación35[[#This Row],[Columna1]],"S","N")</f>
        <v>S</v>
      </c>
      <c r="U42" s="47" t="str">
        <f>IF(L42=Balanza_de_Comprobación35[[#This Row],[Columna2]],"S","N")</f>
        <v>S</v>
      </c>
      <c r="V42" s="47" t="str">
        <f>IF(M42=Balanza_de_Comprobación35[[#This Row],[Columna3]],"S","N")</f>
        <v>S</v>
      </c>
      <c r="W42" s="47" t="str">
        <f>IF(N42=Balanza_de_Comprobación35[[#This Row],[Columna4]],"S","N")</f>
        <v>S</v>
      </c>
      <c r="X42" s="47" t="str">
        <f>IF(O42=Balanza_de_Comprobación35[[#This Row],[Columna5]],"S","N")</f>
        <v>S</v>
      </c>
      <c r="Y42" s="47" t="str">
        <f>IF(P42=Balanza_de_Comprobación35[[#This Row],[Columna6]],"S","N")</f>
        <v>S</v>
      </c>
      <c r="Z42" s="47" t="str">
        <f>IF(Q42=Balanza_de_Comprobación35[[#This Row],[Columna7]],"S","N")</f>
        <v>S</v>
      </c>
      <c r="AA42" s="47" t="str">
        <f>IF(R42=Balanza_de_Comprobación35[[#This Row],[Columna8]],"S","N")</f>
        <v>S</v>
      </c>
      <c r="AB42" s="47" t="str">
        <f>IF(S42=Balanza_de_Comprobación35[[#This Row],[Columna9]],"S","N")</f>
        <v>S</v>
      </c>
    </row>
    <row r="43" spans="1:28" x14ac:dyDescent="0.25">
      <c r="A43" s="33" t="s">
        <v>5</v>
      </c>
      <c r="B43" s="53" t="s">
        <v>84</v>
      </c>
      <c r="C43" s="3" t="s">
        <v>85</v>
      </c>
      <c r="D43" s="28">
        <v>129992.15</v>
      </c>
      <c r="E43" s="28">
        <v>0</v>
      </c>
      <c r="F43" s="28">
        <v>0</v>
      </c>
      <c r="G43" s="28">
        <v>0</v>
      </c>
      <c r="H43" s="28">
        <v>129992.15</v>
      </c>
      <c r="I43" s="29">
        <v>0</v>
      </c>
      <c r="K43" s="42" t="s">
        <v>5</v>
      </c>
      <c r="L43" s="43" t="s">
        <v>84</v>
      </c>
      <c r="M43" s="44" t="s">
        <v>85</v>
      </c>
      <c r="N43" s="45">
        <v>129992.15</v>
      </c>
      <c r="O43" s="45">
        <v>0</v>
      </c>
      <c r="P43" s="45">
        <v>0</v>
      </c>
      <c r="Q43" s="45">
        <v>0</v>
      </c>
      <c r="R43" s="45">
        <v>129992.15</v>
      </c>
      <c r="S43" s="46">
        <v>0</v>
      </c>
      <c r="T43" s="47" t="str">
        <f>IF(K43=Balanza_de_Comprobación35[[#This Row],[Columna1]],"S","N")</f>
        <v>S</v>
      </c>
      <c r="U43" s="47" t="str">
        <f>IF(L43=Balanza_de_Comprobación35[[#This Row],[Columna2]],"S","N")</f>
        <v>S</v>
      </c>
      <c r="V43" s="47" t="str">
        <f>IF(M43=Balanza_de_Comprobación35[[#This Row],[Columna3]],"S","N")</f>
        <v>S</v>
      </c>
      <c r="W43" s="47" t="str">
        <f>IF(N43=Balanza_de_Comprobación35[[#This Row],[Columna4]],"S","N")</f>
        <v>S</v>
      </c>
      <c r="X43" s="47" t="str">
        <f>IF(O43=Balanza_de_Comprobación35[[#This Row],[Columna5]],"S","N")</f>
        <v>S</v>
      </c>
      <c r="Y43" s="47" t="str">
        <f>IF(P43=Balanza_de_Comprobación35[[#This Row],[Columna6]],"S","N")</f>
        <v>S</v>
      </c>
      <c r="Z43" s="47" t="str">
        <f>IF(Q43=Balanza_de_Comprobación35[[#This Row],[Columna7]],"S","N")</f>
        <v>S</v>
      </c>
      <c r="AA43" s="47" t="str">
        <f>IF(R43=Balanza_de_Comprobación35[[#This Row],[Columna8]],"S","N")</f>
        <v>S</v>
      </c>
      <c r="AB43" s="47" t="str">
        <f>IF(S43=Balanza_de_Comprobación35[[#This Row],[Columna9]],"S","N")</f>
        <v>S</v>
      </c>
    </row>
    <row r="44" spans="1:28" x14ac:dyDescent="0.25">
      <c r="A44" s="33" t="s">
        <v>5</v>
      </c>
      <c r="B44" s="53" t="s">
        <v>86</v>
      </c>
      <c r="C44" s="3" t="s">
        <v>80</v>
      </c>
      <c r="D44" s="28">
        <v>116741.4</v>
      </c>
      <c r="E44" s="28">
        <v>0</v>
      </c>
      <c r="F44" s="28">
        <v>0</v>
      </c>
      <c r="G44" s="28">
        <v>0</v>
      </c>
      <c r="H44" s="28">
        <v>116741.4</v>
      </c>
      <c r="I44" s="29">
        <v>0</v>
      </c>
      <c r="K44" s="42" t="s">
        <v>5</v>
      </c>
      <c r="L44" s="43" t="s">
        <v>86</v>
      </c>
      <c r="M44" s="44" t="s">
        <v>80</v>
      </c>
      <c r="N44" s="45">
        <v>116741.4</v>
      </c>
      <c r="O44" s="45">
        <v>0</v>
      </c>
      <c r="P44" s="45">
        <v>0</v>
      </c>
      <c r="Q44" s="45">
        <v>0</v>
      </c>
      <c r="R44" s="45">
        <v>116741.4</v>
      </c>
      <c r="S44" s="46">
        <v>0</v>
      </c>
      <c r="T44" s="47" t="str">
        <f>IF(K44=Balanza_de_Comprobación35[[#This Row],[Columna1]],"S","N")</f>
        <v>S</v>
      </c>
      <c r="U44" s="47" t="str">
        <f>IF(L44=Balanza_de_Comprobación35[[#This Row],[Columna2]],"S","N")</f>
        <v>S</v>
      </c>
      <c r="V44" s="47" t="str">
        <f>IF(M44=Balanza_de_Comprobación35[[#This Row],[Columna3]],"S","N")</f>
        <v>S</v>
      </c>
      <c r="W44" s="47" t="str">
        <f>IF(N44=Balanza_de_Comprobación35[[#This Row],[Columna4]],"S","N")</f>
        <v>S</v>
      </c>
      <c r="X44" s="47" t="str">
        <f>IF(O44=Balanza_de_Comprobación35[[#This Row],[Columna5]],"S","N")</f>
        <v>S</v>
      </c>
      <c r="Y44" s="47" t="str">
        <f>IF(P44=Balanza_de_Comprobación35[[#This Row],[Columna6]],"S","N")</f>
        <v>S</v>
      </c>
      <c r="Z44" s="47" t="str">
        <f>IF(Q44=Balanza_de_Comprobación35[[#This Row],[Columna7]],"S","N")</f>
        <v>S</v>
      </c>
      <c r="AA44" s="47" t="str">
        <f>IF(R44=Balanza_de_Comprobación35[[#This Row],[Columna8]],"S","N")</f>
        <v>S</v>
      </c>
      <c r="AB44" s="47" t="str">
        <f>IF(S44=Balanza_de_Comprobación35[[#This Row],[Columna9]],"S","N")</f>
        <v>S</v>
      </c>
    </row>
    <row r="45" spans="1:28" x14ac:dyDescent="0.25">
      <c r="A45" s="33" t="s">
        <v>5</v>
      </c>
      <c r="B45" s="53" t="s">
        <v>87</v>
      </c>
      <c r="C45" s="3" t="s">
        <v>88</v>
      </c>
      <c r="D45" s="28">
        <v>13250.75</v>
      </c>
      <c r="E45" s="28">
        <v>0</v>
      </c>
      <c r="F45" s="28">
        <v>0</v>
      </c>
      <c r="G45" s="28">
        <v>0</v>
      </c>
      <c r="H45" s="28">
        <v>13250.75</v>
      </c>
      <c r="I45" s="29">
        <v>0</v>
      </c>
      <c r="K45" s="42" t="s">
        <v>5</v>
      </c>
      <c r="L45" s="43" t="s">
        <v>87</v>
      </c>
      <c r="M45" s="44" t="s">
        <v>88</v>
      </c>
      <c r="N45" s="45">
        <v>13250.75</v>
      </c>
      <c r="O45" s="45">
        <v>0</v>
      </c>
      <c r="P45" s="45">
        <v>0</v>
      </c>
      <c r="Q45" s="45">
        <v>0</v>
      </c>
      <c r="R45" s="45">
        <v>13250.75</v>
      </c>
      <c r="S45" s="46">
        <v>0</v>
      </c>
      <c r="T45" s="47" t="str">
        <f>IF(K45=Balanza_de_Comprobación35[[#This Row],[Columna1]],"S","N")</f>
        <v>S</v>
      </c>
      <c r="U45" s="47" t="str">
        <f>IF(L45=Balanza_de_Comprobación35[[#This Row],[Columna2]],"S","N")</f>
        <v>S</v>
      </c>
      <c r="V45" s="47" t="str">
        <f>IF(M45=Balanza_de_Comprobación35[[#This Row],[Columna3]],"S","N")</f>
        <v>S</v>
      </c>
      <c r="W45" s="47" t="str">
        <f>IF(N45=Balanza_de_Comprobación35[[#This Row],[Columna4]],"S","N")</f>
        <v>S</v>
      </c>
      <c r="X45" s="47" t="str">
        <f>IF(O45=Balanza_de_Comprobación35[[#This Row],[Columna5]],"S","N")</f>
        <v>S</v>
      </c>
      <c r="Y45" s="47" t="str">
        <f>IF(P45=Balanza_de_Comprobación35[[#This Row],[Columna6]],"S","N")</f>
        <v>S</v>
      </c>
      <c r="Z45" s="47" t="str">
        <f>IF(Q45=Balanza_de_Comprobación35[[#This Row],[Columna7]],"S","N")</f>
        <v>S</v>
      </c>
      <c r="AA45" s="47" t="str">
        <f>IF(R45=Balanza_de_Comprobación35[[#This Row],[Columna8]],"S","N")</f>
        <v>S</v>
      </c>
      <c r="AB45" s="47" t="str">
        <f>IF(S45=Balanza_de_Comprobación35[[#This Row],[Columna9]],"S","N")</f>
        <v>S</v>
      </c>
    </row>
    <row r="46" spans="1:28" x14ac:dyDescent="0.25">
      <c r="A46" s="33" t="s">
        <v>5</v>
      </c>
      <c r="B46" s="53" t="s">
        <v>89</v>
      </c>
      <c r="C46" s="3" t="s">
        <v>90</v>
      </c>
      <c r="D46" s="28">
        <v>125254.92</v>
      </c>
      <c r="E46" s="28">
        <v>0</v>
      </c>
      <c r="F46" s="28">
        <v>0</v>
      </c>
      <c r="G46" s="28">
        <v>0</v>
      </c>
      <c r="H46" s="28">
        <v>125254.92</v>
      </c>
      <c r="I46" s="29">
        <v>0</v>
      </c>
      <c r="K46" s="42" t="s">
        <v>5</v>
      </c>
      <c r="L46" s="43" t="s">
        <v>89</v>
      </c>
      <c r="M46" s="44" t="s">
        <v>90</v>
      </c>
      <c r="N46" s="45">
        <v>125254.92</v>
      </c>
      <c r="O46" s="45">
        <v>0</v>
      </c>
      <c r="P46" s="45">
        <v>0</v>
      </c>
      <c r="Q46" s="45">
        <v>0</v>
      </c>
      <c r="R46" s="45">
        <v>125254.92</v>
      </c>
      <c r="S46" s="46">
        <v>0</v>
      </c>
      <c r="T46" s="47" t="str">
        <f>IF(K46=Balanza_de_Comprobación35[[#This Row],[Columna1]],"S","N")</f>
        <v>S</v>
      </c>
      <c r="U46" s="47" t="str">
        <f>IF(L46=Balanza_de_Comprobación35[[#This Row],[Columna2]],"S","N")</f>
        <v>S</v>
      </c>
      <c r="V46" s="47" t="str">
        <f>IF(M46=Balanza_de_Comprobación35[[#This Row],[Columna3]],"S","N")</f>
        <v>S</v>
      </c>
      <c r="W46" s="47" t="str">
        <f>IF(N46=Balanza_de_Comprobación35[[#This Row],[Columna4]],"S","N")</f>
        <v>S</v>
      </c>
      <c r="X46" s="47" t="str">
        <f>IF(O46=Balanza_de_Comprobación35[[#This Row],[Columna5]],"S","N")</f>
        <v>S</v>
      </c>
      <c r="Y46" s="47" t="str">
        <f>IF(P46=Balanza_de_Comprobación35[[#This Row],[Columna6]],"S","N")</f>
        <v>S</v>
      </c>
      <c r="Z46" s="47" t="str">
        <f>IF(Q46=Balanza_de_Comprobación35[[#This Row],[Columna7]],"S","N")</f>
        <v>S</v>
      </c>
      <c r="AA46" s="47" t="str">
        <f>IF(R46=Balanza_de_Comprobación35[[#This Row],[Columna8]],"S","N")</f>
        <v>S</v>
      </c>
      <c r="AB46" s="47" t="str">
        <f>IF(S46=Balanza_de_Comprobación35[[#This Row],[Columna9]],"S","N")</f>
        <v>S</v>
      </c>
    </row>
    <row r="47" spans="1:28" x14ac:dyDescent="0.25">
      <c r="A47" s="33" t="s">
        <v>5</v>
      </c>
      <c r="B47" s="53" t="s">
        <v>91</v>
      </c>
      <c r="C47" s="3" t="s">
        <v>73</v>
      </c>
      <c r="D47" s="28">
        <v>125254.92</v>
      </c>
      <c r="E47" s="28">
        <v>0</v>
      </c>
      <c r="F47" s="28">
        <v>0</v>
      </c>
      <c r="G47" s="28">
        <v>0</v>
      </c>
      <c r="H47" s="28">
        <v>125254.92</v>
      </c>
      <c r="I47" s="29">
        <v>0</v>
      </c>
      <c r="K47" s="42" t="s">
        <v>5</v>
      </c>
      <c r="L47" s="43" t="s">
        <v>91</v>
      </c>
      <c r="M47" s="44" t="s">
        <v>73</v>
      </c>
      <c r="N47" s="45">
        <v>125254.92</v>
      </c>
      <c r="O47" s="45">
        <v>0</v>
      </c>
      <c r="P47" s="45">
        <v>0</v>
      </c>
      <c r="Q47" s="45">
        <v>0</v>
      </c>
      <c r="R47" s="45">
        <v>125254.92</v>
      </c>
      <c r="S47" s="46">
        <v>0</v>
      </c>
      <c r="T47" s="47" t="str">
        <f>IF(K47=Balanza_de_Comprobación35[[#This Row],[Columna1]],"S","N")</f>
        <v>S</v>
      </c>
      <c r="U47" s="47" t="str">
        <f>IF(L47=Balanza_de_Comprobación35[[#This Row],[Columna2]],"S","N")</f>
        <v>S</v>
      </c>
      <c r="V47" s="47" t="str">
        <f>IF(M47=Balanza_de_Comprobación35[[#This Row],[Columna3]],"S","N")</f>
        <v>S</v>
      </c>
      <c r="W47" s="47" t="str">
        <f>IF(N47=Balanza_de_Comprobación35[[#This Row],[Columna4]],"S","N")</f>
        <v>S</v>
      </c>
      <c r="X47" s="47" t="str">
        <f>IF(O47=Balanza_de_Comprobación35[[#This Row],[Columna5]],"S","N")</f>
        <v>S</v>
      </c>
      <c r="Y47" s="47" t="str">
        <f>IF(P47=Balanza_de_Comprobación35[[#This Row],[Columna6]],"S","N")</f>
        <v>S</v>
      </c>
      <c r="Z47" s="47" t="str">
        <f>IF(Q47=Balanza_de_Comprobación35[[#This Row],[Columna7]],"S","N")</f>
        <v>S</v>
      </c>
      <c r="AA47" s="47" t="str">
        <f>IF(R47=Balanza_de_Comprobación35[[#This Row],[Columna8]],"S","N")</f>
        <v>S</v>
      </c>
      <c r="AB47" s="47" t="str">
        <f>IF(S47=Balanza_de_Comprobación35[[#This Row],[Columna9]],"S","N")</f>
        <v>S</v>
      </c>
    </row>
    <row r="48" spans="1:28" x14ac:dyDescent="0.25">
      <c r="A48" s="33" t="s">
        <v>5</v>
      </c>
      <c r="B48" s="53" t="s">
        <v>92</v>
      </c>
      <c r="C48" s="3" t="s">
        <v>93</v>
      </c>
      <c r="D48" s="28">
        <v>116608.63</v>
      </c>
      <c r="E48" s="28">
        <v>0</v>
      </c>
      <c r="F48" s="28">
        <v>0</v>
      </c>
      <c r="G48" s="28">
        <v>0</v>
      </c>
      <c r="H48" s="28">
        <v>116608.63</v>
      </c>
      <c r="I48" s="29">
        <v>0</v>
      </c>
      <c r="K48" s="42" t="s">
        <v>5</v>
      </c>
      <c r="L48" s="43" t="s">
        <v>92</v>
      </c>
      <c r="M48" s="44" t="s">
        <v>93</v>
      </c>
      <c r="N48" s="45">
        <v>116608.63</v>
      </c>
      <c r="O48" s="45">
        <v>0</v>
      </c>
      <c r="P48" s="45">
        <v>0</v>
      </c>
      <c r="Q48" s="45">
        <v>0</v>
      </c>
      <c r="R48" s="45">
        <v>116608.63</v>
      </c>
      <c r="S48" s="46">
        <v>0</v>
      </c>
      <c r="T48" s="47" t="str">
        <f>IF(K48=Balanza_de_Comprobación35[[#This Row],[Columna1]],"S","N")</f>
        <v>S</v>
      </c>
      <c r="U48" s="47" t="str">
        <f>IF(L48=Balanza_de_Comprobación35[[#This Row],[Columna2]],"S","N")</f>
        <v>S</v>
      </c>
      <c r="V48" s="47" t="str">
        <f>IF(M48=Balanza_de_Comprobación35[[#This Row],[Columna3]],"S","N")</f>
        <v>S</v>
      </c>
      <c r="W48" s="47" t="str">
        <f>IF(N48=Balanza_de_Comprobación35[[#This Row],[Columna4]],"S","N")</f>
        <v>S</v>
      </c>
      <c r="X48" s="47" t="str">
        <f>IF(O48=Balanza_de_Comprobación35[[#This Row],[Columna5]],"S","N")</f>
        <v>S</v>
      </c>
      <c r="Y48" s="47" t="str">
        <f>IF(P48=Balanza_de_Comprobación35[[#This Row],[Columna6]],"S","N")</f>
        <v>S</v>
      </c>
      <c r="Z48" s="47" t="str">
        <f>IF(Q48=Balanza_de_Comprobación35[[#This Row],[Columna7]],"S","N")</f>
        <v>S</v>
      </c>
      <c r="AA48" s="47" t="str">
        <f>IF(R48=Balanza_de_Comprobación35[[#This Row],[Columna8]],"S","N")</f>
        <v>S</v>
      </c>
      <c r="AB48" s="47" t="str">
        <f>IF(S48=Balanza_de_Comprobación35[[#This Row],[Columna9]],"S","N")</f>
        <v>S</v>
      </c>
    </row>
    <row r="49" spans="1:28" x14ac:dyDescent="0.25">
      <c r="A49" s="33" t="s">
        <v>5</v>
      </c>
      <c r="B49" s="53" t="s">
        <v>94</v>
      </c>
      <c r="C49" s="3" t="s">
        <v>95</v>
      </c>
      <c r="D49" s="28">
        <v>116608.63</v>
      </c>
      <c r="E49" s="28">
        <v>0</v>
      </c>
      <c r="F49" s="28">
        <v>0</v>
      </c>
      <c r="G49" s="28">
        <v>0</v>
      </c>
      <c r="H49" s="28">
        <v>116608.63</v>
      </c>
      <c r="I49" s="29">
        <v>0</v>
      </c>
      <c r="K49" s="42" t="s">
        <v>5</v>
      </c>
      <c r="L49" s="43" t="s">
        <v>94</v>
      </c>
      <c r="M49" s="44" t="s">
        <v>95</v>
      </c>
      <c r="N49" s="45">
        <v>116608.63</v>
      </c>
      <c r="O49" s="45">
        <v>0</v>
      </c>
      <c r="P49" s="45">
        <v>0</v>
      </c>
      <c r="Q49" s="45">
        <v>0</v>
      </c>
      <c r="R49" s="45">
        <v>116608.63</v>
      </c>
      <c r="S49" s="46">
        <v>0</v>
      </c>
      <c r="T49" s="47" t="str">
        <f>IF(K49=Balanza_de_Comprobación35[[#This Row],[Columna1]],"S","N")</f>
        <v>S</v>
      </c>
      <c r="U49" s="47" t="str">
        <f>IF(L49=Balanza_de_Comprobación35[[#This Row],[Columna2]],"S","N")</f>
        <v>S</v>
      </c>
      <c r="V49" s="47" t="str">
        <f>IF(M49=Balanza_de_Comprobación35[[#This Row],[Columna3]],"S","N")</f>
        <v>S</v>
      </c>
      <c r="W49" s="47" t="str">
        <f>IF(N49=Balanza_de_Comprobación35[[#This Row],[Columna4]],"S","N")</f>
        <v>S</v>
      </c>
      <c r="X49" s="47" t="str">
        <f>IF(O49=Balanza_de_Comprobación35[[#This Row],[Columna5]],"S","N")</f>
        <v>S</v>
      </c>
      <c r="Y49" s="47" t="str">
        <f>IF(P49=Balanza_de_Comprobación35[[#This Row],[Columna6]],"S","N")</f>
        <v>S</v>
      </c>
      <c r="Z49" s="47" t="str">
        <f>IF(Q49=Balanza_de_Comprobación35[[#This Row],[Columna7]],"S","N")</f>
        <v>S</v>
      </c>
      <c r="AA49" s="47" t="str">
        <f>IF(R49=Balanza_de_Comprobación35[[#This Row],[Columna8]],"S","N")</f>
        <v>S</v>
      </c>
      <c r="AB49" s="47" t="str">
        <f>IF(S49=Balanza_de_Comprobación35[[#This Row],[Columna9]],"S","N")</f>
        <v>S</v>
      </c>
    </row>
    <row r="50" spans="1:28" x14ac:dyDescent="0.25">
      <c r="A50" s="33" t="s">
        <v>5</v>
      </c>
      <c r="B50" s="53" t="s">
        <v>96</v>
      </c>
      <c r="C50" s="3" t="s">
        <v>97</v>
      </c>
      <c r="D50" s="28">
        <v>0</v>
      </c>
      <c r="E50" s="28">
        <v>0</v>
      </c>
      <c r="F50" s="28">
        <v>680120.82</v>
      </c>
      <c r="G50" s="28">
        <v>680120.82</v>
      </c>
      <c r="H50" s="28">
        <v>0</v>
      </c>
      <c r="I50" s="29">
        <v>0</v>
      </c>
      <c r="K50" s="42" t="s">
        <v>5</v>
      </c>
      <c r="L50" s="43" t="s">
        <v>96</v>
      </c>
      <c r="M50" s="44" t="s">
        <v>97</v>
      </c>
      <c r="N50" s="45">
        <v>0</v>
      </c>
      <c r="O50" s="45">
        <v>0</v>
      </c>
      <c r="P50" s="45">
        <v>680120.82</v>
      </c>
      <c r="Q50" s="45">
        <v>680120.82</v>
      </c>
      <c r="R50" s="45">
        <v>0</v>
      </c>
      <c r="S50" s="46">
        <v>0</v>
      </c>
      <c r="T50" s="47" t="str">
        <f>IF(K50=Balanza_de_Comprobación35[[#This Row],[Columna1]],"S","N")</f>
        <v>S</v>
      </c>
      <c r="U50" s="47" t="str">
        <f>IF(L50=Balanza_de_Comprobación35[[#This Row],[Columna2]],"S","N")</f>
        <v>S</v>
      </c>
      <c r="V50" s="47" t="str">
        <f>IF(M50=Balanza_de_Comprobación35[[#This Row],[Columna3]],"S","N")</f>
        <v>S</v>
      </c>
      <c r="W50" s="47" t="str">
        <f>IF(N50=Balanza_de_Comprobación35[[#This Row],[Columna4]],"S","N")</f>
        <v>S</v>
      </c>
      <c r="X50" s="47" t="str">
        <f>IF(O50=Balanza_de_Comprobación35[[#This Row],[Columna5]],"S","N")</f>
        <v>S</v>
      </c>
      <c r="Y50" s="47" t="str">
        <f>IF(P50=Balanza_de_Comprobación35[[#This Row],[Columna6]],"S","N")</f>
        <v>S</v>
      </c>
      <c r="Z50" s="47" t="str">
        <f>IF(Q50=Balanza_de_Comprobación35[[#This Row],[Columna7]],"S","N")</f>
        <v>S</v>
      </c>
      <c r="AA50" s="47" t="str">
        <f>IF(R50=Balanza_de_Comprobación35[[#This Row],[Columna8]],"S","N")</f>
        <v>S</v>
      </c>
      <c r="AB50" s="47" t="str">
        <f>IF(S50=Balanza_de_Comprobación35[[#This Row],[Columna9]],"S","N")</f>
        <v>S</v>
      </c>
    </row>
    <row r="51" spans="1:28" x14ac:dyDescent="0.25">
      <c r="A51" s="33" t="s">
        <v>5</v>
      </c>
      <c r="B51" s="53" t="s">
        <v>98</v>
      </c>
      <c r="C51" s="3" t="s">
        <v>99</v>
      </c>
      <c r="D51" s="28">
        <v>0</v>
      </c>
      <c r="E51" s="28">
        <v>0</v>
      </c>
      <c r="F51" s="28">
        <v>680120.82</v>
      </c>
      <c r="G51" s="28">
        <v>680120.82</v>
      </c>
      <c r="H51" s="28">
        <v>0</v>
      </c>
      <c r="I51" s="29">
        <v>0</v>
      </c>
      <c r="K51" s="42" t="s">
        <v>5</v>
      </c>
      <c r="L51" s="43" t="s">
        <v>98</v>
      </c>
      <c r="M51" s="44" t="s">
        <v>99</v>
      </c>
      <c r="N51" s="45">
        <v>0</v>
      </c>
      <c r="O51" s="45">
        <v>0</v>
      </c>
      <c r="P51" s="45">
        <v>680120.82</v>
      </c>
      <c r="Q51" s="45">
        <v>680120.82</v>
      </c>
      <c r="R51" s="45">
        <v>0</v>
      </c>
      <c r="S51" s="46">
        <v>0</v>
      </c>
      <c r="T51" s="47" t="str">
        <f>IF(K51=Balanza_de_Comprobación35[[#This Row],[Columna1]],"S","N")</f>
        <v>S</v>
      </c>
      <c r="U51" s="47" t="str">
        <f>IF(L51=Balanza_de_Comprobación35[[#This Row],[Columna2]],"S","N")</f>
        <v>S</v>
      </c>
      <c r="V51" s="47" t="str">
        <f>IF(M51=Balanza_de_Comprobación35[[#This Row],[Columna3]],"S","N")</f>
        <v>S</v>
      </c>
      <c r="W51" s="47" t="str">
        <f>IF(N51=Balanza_de_Comprobación35[[#This Row],[Columna4]],"S","N")</f>
        <v>S</v>
      </c>
      <c r="X51" s="47" t="str">
        <f>IF(O51=Balanza_de_Comprobación35[[#This Row],[Columna5]],"S","N")</f>
        <v>S</v>
      </c>
      <c r="Y51" s="47" t="str">
        <f>IF(P51=Balanza_de_Comprobación35[[#This Row],[Columna6]],"S","N")</f>
        <v>S</v>
      </c>
      <c r="Z51" s="47" t="str">
        <f>IF(Q51=Balanza_de_Comprobación35[[#This Row],[Columna7]],"S","N")</f>
        <v>S</v>
      </c>
      <c r="AA51" s="47" t="str">
        <f>IF(R51=Balanza_de_Comprobación35[[#This Row],[Columna8]],"S","N")</f>
        <v>S</v>
      </c>
      <c r="AB51" s="47" t="str">
        <f>IF(S51=Balanza_de_Comprobación35[[#This Row],[Columna9]],"S","N")</f>
        <v>S</v>
      </c>
    </row>
    <row r="52" spans="1:28" x14ac:dyDescent="0.25">
      <c r="A52" s="33" t="s">
        <v>5</v>
      </c>
      <c r="B52" s="52" t="s">
        <v>743</v>
      </c>
      <c r="C52" s="54" t="s">
        <v>744</v>
      </c>
      <c r="D52" s="28">
        <v>0</v>
      </c>
      <c r="E52" s="28">
        <v>0</v>
      </c>
      <c r="F52" s="28">
        <v>22721100.640000001</v>
      </c>
      <c r="G52" s="28">
        <v>0</v>
      </c>
      <c r="H52" s="28">
        <v>22721100.640000001</v>
      </c>
      <c r="I52" s="29">
        <v>0</v>
      </c>
      <c r="K52" s="42" t="s">
        <v>5</v>
      </c>
      <c r="L52" s="43" t="s">
        <v>743</v>
      </c>
      <c r="M52" s="44" t="s">
        <v>744</v>
      </c>
      <c r="N52" s="45">
        <v>0</v>
      </c>
      <c r="O52" s="45">
        <v>0</v>
      </c>
      <c r="P52" s="45">
        <v>22721100.640000001</v>
      </c>
      <c r="Q52" s="45">
        <v>0</v>
      </c>
      <c r="R52" s="45">
        <v>22721100.640000001</v>
      </c>
      <c r="S52" s="46">
        <v>0</v>
      </c>
      <c r="T52" s="47" t="str">
        <f>IF(K52=Balanza_de_Comprobación35[[#This Row],[Columna1]],"S","N")</f>
        <v>S</v>
      </c>
      <c r="U52" s="47" t="str">
        <f>IF(L52=Balanza_de_Comprobación35[[#This Row],[Columna2]],"S","N")</f>
        <v>S</v>
      </c>
      <c r="V52" s="47" t="str">
        <f>IF(M52=Balanza_de_Comprobación35[[#This Row],[Columna3]],"S","N")</f>
        <v>S</v>
      </c>
      <c r="W52" s="47" t="str">
        <f>IF(N52=Balanza_de_Comprobación35[[#This Row],[Columna4]],"S","N")</f>
        <v>S</v>
      </c>
      <c r="X52" s="47" t="str">
        <f>IF(O52=Balanza_de_Comprobación35[[#This Row],[Columna5]],"S","N")</f>
        <v>S</v>
      </c>
      <c r="Y52" s="47" t="str">
        <f>IF(P52=Balanza_de_Comprobación35[[#This Row],[Columna6]],"S","N")</f>
        <v>S</v>
      </c>
      <c r="Z52" s="47" t="str">
        <f>IF(Q52=Balanza_de_Comprobación35[[#This Row],[Columna7]],"S","N")</f>
        <v>S</v>
      </c>
      <c r="AA52" s="47" t="str">
        <f>IF(R52=Balanza_de_Comprobación35[[#This Row],[Columna8]],"S","N")</f>
        <v>S</v>
      </c>
      <c r="AB52" s="47" t="str">
        <f>IF(S52=Balanza_de_Comprobación35[[#This Row],[Columna9]],"S","N")</f>
        <v>S</v>
      </c>
    </row>
    <row r="53" spans="1:28" x14ac:dyDescent="0.25">
      <c r="A53" s="33" t="s">
        <v>5</v>
      </c>
      <c r="B53" s="53" t="s">
        <v>100</v>
      </c>
      <c r="C53" s="3" t="s">
        <v>101</v>
      </c>
      <c r="D53" s="28">
        <v>229427555.91</v>
      </c>
      <c r="E53" s="28">
        <v>0</v>
      </c>
      <c r="F53" s="28">
        <v>0</v>
      </c>
      <c r="G53" s="28">
        <v>49163952.130000003</v>
      </c>
      <c r="H53" s="28">
        <v>180263603.78</v>
      </c>
      <c r="I53" s="29">
        <v>0</v>
      </c>
      <c r="K53" s="42" t="s">
        <v>5</v>
      </c>
      <c r="L53" s="43" t="s">
        <v>100</v>
      </c>
      <c r="M53" s="44" t="s">
        <v>101</v>
      </c>
      <c r="N53" s="45">
        <v>229427555.91</v>
      </c>
      <c r="O53" s="45">
        <v>0</v>
      </c>
      <c r="P53" s="45">
        <v>0</v>
      </c>
      <c r="Q53" s="45">
        <v>49163952.130000003</v>
      </c>
      <c r="R53" s="45">
        <v>180263603.78</v>
      </c>
      <c r="S53" s="46">
        <v>0</v>
      </c>
      <c r="T53" s="47" t="str">
        <f>IF(K53=Balanza_de_Comprobación35[[#This Row],[Columna1]],"S","N")</f>
        <v>S</v>
      </c>
      <c r="U53" s="47" t="str">
        <f>IF(L53=Balanza_de_Comprobación35[[#This Row],[Columna2]],"S","N")</f>
        <v>S</v>
      </c>
      <c r="V53" s="47" t="str">
        <f>IF(M53=Balanza_de_Comprobación35[[#This Row],[Columna3]],"S","N")</f>
        <v>S</v>
      </c>
      <c r="W53" s="47" t="str">
        <f>IF(N53=Balanza_de_Comprobación35[[#This Row],[Columna4]],"S","N")</f>
        <v>S</v>
      </c>
      <c r="X53" s="47" t="str">
        <f>IF(O53=Balanza_de_Comprobación35[[#This Row],[Columna5]],"S","N")</f>
        <v>S</v>
      </c>
      <c r="Y53" s="47" t="str">
        <f>IF(P53=Balanza_de_Comprobación35[[#This Row],[Columna6]],"S","N")</f>
        <v>S</v>
      </c>
      <c r="Z53" s="47" t="str">
        <f>IF(Q53=Balanza_de_Comprobación35[[#This Row],[Columna7]],"S","N")</f>
        <v>S</v>
      </c>
      <c r="AA53" s="47" t="str">
        <f>IF(R53=Balanza_de_Comprobación35[[#This Row],[Columna8]],"S","N")</f>
        <v>S</v>
      </c>
      <c r="AB53" s="47" t="str">
        <f>IF(S53=Balanza_de_Comprobación35[[#This Row],[Columna9]],"S","N")</f>
        <v>S</v>
      </c>
    </row>
    <row r="54" spans="1:28" x14ac:dyDescent="0.25">
      <c r="A54" s="33" t="s">
        <v>5</v>
      </c>
      <c r="B54" s="53" t="s">
        <v>102</v>
      </c>
      <c r="C54" s="3" t="s">
        <v>103</v>
      </c>
      <c r="D54" s="28">
        <v>229427555.91</v>
      </c>
      <c r="E54" s="28">
        <v>0</v>
      </c>
      <c r="F54" s="28">
        <v>0</v>
      </c>
      <c r="G54" s="28">
        <v>49163952.130000003</v>
      </c>
      <c r="H54" s="28">
        <v>180263603.78</v>
      </c>
      <c r="I54" s="29">
        <v>0</v>
      </c>
      <c r="K54" s="42" t="s">
        <v>5</v>
      </c>
      <c r="L54" s="43" t="s">
        <v>102</v>
      </c>
      <c r="M54" s="44" t="s">
        <v>103</v>
      </c>
      <c r="N54" s="45">
        <v>229427555.91</v>
      </c>
      <c r="O54" s="45">
        <v>0</v>
      </c>
      <c r="P54" s="45">
        <v>0</v>
      </c>
      <c r="Q54" s="45">
        <v>49163952.130000003</v>
      </c>
      <c r="R54" s="45">
        <v>180263603.78</v>
      </c>
      <c r="S54" s="46">
        <v>0</v>
      </c>
      <c r="T54" s="47" t="str">
        <f>IF(K54=Balanza_de_Comprobación35[[#This Row],[Columna1]],"S","N")</f>
        <v>S</v>
      </c>
      <c r="U54" s="47" t="str">
        <f>IF(L54=Balanza_de_Comprobación35[[#This Row],[Columna2]],"S","N")</f>
        <v>S</v>
      </c>
      <c r="V54" s="47" t="str">
        <f>IF(M54=Balanza_de_Comprobación35[[#This Row],[Columna3]],"S","N")</f>
        <v>S</v>
      </c>
      <c r="W54" s="47" t="str">
        <f>IF(N54=Balanza_de_Comprobación35[[#This Row],[Columna4]],"S","N")</f>
        <v>S</v>
      </c>
      <c r="X54" s="47" t="str">
        <f>IF(O54=Balanza_de_Comprobación35[[#This Row],[Columna5]],"S","N")</f>
        <v>S</v>
      </c>
      <c r="Y54" s="47" t="str">
        <f>IF(P54=Balanza_de_Comprobación35[[#This Row],[Columna6]],"S","N")</f>
        <v>S</v>
      </c>
      <c r="Z54" s="47" t="str">
        <f>IF(Q54=Balanza_de_Comprobación35[[#This Row],[Columna7]],"S","N")</f>
        <v>S</v>
      </c>
      <c r="AA54" s="47" t="str">
        <f>IF(R54=Balanza_de_Comprobación35[[#This Row],[Columna8]],"S","N")</f>
        <v>S</v>
      </c>
      <c r="AB54" s="47" t="str">
        <f>IF(S54=Balanza_de_Comprobación35[[#This Row],[Columna9]],"S","N")</f>
        <v>S</v>
      </c>
    </row>
    <row r="55" spans="1:28" x14ac:dyDescent="0.25">
      <c r="A55" s="33" t="s">
        <v>104</v>
      </c>
      <c r="B55" s="53" t="s">
        <v>105</v>
      </c>
      <c r="C55" s="3" t="s">
        <v>106</v>
      </c>
      <c r="D55" s="28">
        <v>0</v>
      </c>
      <c r="E55" s="28">
        <v>2275668016.5300002</v>
      </c>
      <c r="F55" s="28">
        <v>0</v>
      </c>
      <c r="G55" s="28">
        <v>0</v>
      </c>
      <c r="H55" s="28">
        <v>0</v>
      </c>
      <c r="I55" s="29">
        <v>2275668016.5300002</v>
      </c>
      <c r="K55" s="42" t="s">
        <v>104</v>
      </c>
      <c r="L55" s="43" t="s">
        <v>105</v>
      </c>
      <c r="M55" s="44" t="s">
        <v>106</v>
      </c>
      <c r="N55" s="45">
        <v>0</v>
      </c>
      <c r="O55" s="45">
        <v>2275668016.5300002</v>
      </c>
      <c r="P55" s="45">
        <v>0</v>
      </c>
      <c r="Q55" s="45">
        <v>0</v>
      </c>
      <c r="R55" s="45">
        <v>0</v>
      </c>
      <c r="S55" s="46">
        <v>2275668016.5300002</v>
      </c>
      <c r="T55" s="47" t="str">
        <f>IF(K55=Balanza_de_Comprobación35[[#This Row],[Columna1]],"S","N")</f>
        <v>S</v>
      </c>
      <c r="U55" s="47" t="str">
        <f>IF(L55=Balanza_de_Comprobación35[[#This Row],[Columna2]],"S","N")</f>
        <v>S</v>
      </c>
      <c r="V55" s="47" t="str">
        <f>IF(M55=Balanza_de_Comprobación35[[#This Row],[Columna3]],"S","N")</f>
        <v>S</v>
      </c>
      <c r="W55" s="47" t="str">
        <f>IF(N55=Balanza_de_Comprobación35[[#This Row],[Columna4]],"S","N")</f>
        <v>S</v>
      </c>
      <c r="X55" s="47" t="str">
        <f>IF(O55=Balanza_de_Comprobación35[[#This Row],[Columna5]],"S","N")</f>
        <v>S</v>
      </c>
      <c r="Y55" s="47" t="str">
        <f>IF(P55=Balanza_de_Comprobación35[[#This Row],[Columna6]],"S","N")</f>
        <v>S</v>
      </c>
      <c r="Z55" s="47" t="str">
        <f>IF(Q55=Balanza_de_Comprobación35[[#This Row],[Columna7]],"S","N")</f>
        <v>S</v>
      </c>
      <c r="AA55" s="47" t="str">
        <f>IF(R55=Balanza_de_Comprobación35[[#This Row],[Columna8]],"S","N")</f>
        <v>S</v>
      </c>
      <c r="AB55" s="47" t="str">
        <f>IF(S55=Balanza_de_Comprobación35[[#This Row],[Columna9]],"S","N")</f>
        <v>S</v>
      </c>
    </row>
    <row r="56" spans="1:28" x14ac:dyDescent="0.25">
      <c r="A56" s="33" t="s">
        <v>104</v>
      </c>
      <c r="B56" s="53" t="s">
        <v>107</v>
      </c>
      <c r="C56" s="3" t="s">
        <v>108</v>
      </c>
      <c r="D56" s="28">
        <v>0</v>
      </c>
      <c r="E56" s="28">
        <v>2275668016.5300002</v>
      </c>
      <c r="F56" s="28">
        <v>0</v>
      </c>
      <c r="G56" s="28">
        <v>0</v>
      </c>
      <c r="H56" s="28">
        <v>0</v>
      </c>
      <c r="I56" s="29">
        <v>2275668016.5300002</v>
      </c>
      <c r="K56" s="42" t="s">
        <v>104</v>
      </c>
      <c r="L56" s="43" t="s">
        <v>107</v>
      </c>
      <c r="M56" s="44" t="s">
        <v>108</v>
      </c>
      <c r="N56" s="45">
        <v>0</v>
      </c>
      <c r="O56" s="45">
        <v>2275668016.5300002</v>
      </c>
      <c r="P56" s="45">
        <v>0</v>
      </c>
      <c r="Q56" s="45">
        <v>0</v>
      </c>
      <c r="R56" s="45">
        <v>0</v>
      </c>
      <c r="S56" s="46">
        <v>2275668016.5300002</v>
      </c>
      <c r="T56" s="47" t="str">
        <f>IF(K56=Balanza_de_Comprobación35[[#This Row],[Columna1]],"S","N")</f>
        <v>S</v>
      </c>
      <c r="U56" s="47" t="str">
        <f>IF(L56=Balanza_de_Comprobación35[[#This Row],[Columna2]],"S","N")</f>
        <v>S</v>
      </c>
      <c r="V56" s="47" t="str">
        <f>IF(M56=Balanza_de_Comprobación35[[#This Row],[Columna3]],"S","N")</f>
        <v>S</v>
      </c>
      <c r="W56" s="47" t="str">
        <f>IF(N56=Balanza_de_Comprobación35[[#This Row],[Columna4]],"S","N")</f>
        <v>S</v>
      </c>
      <c r="X56" s="47" t="str">
        <f>IF(O56=Balanza_de_Comprobación35[[#This Row],[Columna5]],"S","N")</f>
        <v>S</v>
      </c>
      <c r="Y56" s="47" t="str">
        <f>IF(P56=Balanza_de_Comprobación35[[#This Row],[Columna6]],"S","N")</f>
        <v>S</v>
      </c>
      <c r="Z56" s="47" t="str">
        <f>IF(Q56=Balanza_de_Comprobación35[[#This Row],[Columna7]],"S","N")</f>
        <v>S</v>
      </c>
      <c r="AA56" s="47" t="str">
        <f>IF(R56=Balanza_de_Comprobación35[[#This Row],[Columna8]],"S","N")</f>
        <v>S</v>
      </c>
      <c r="AB56" s="47" t="str">
        <f>IF(S56=Balanza_de_Comprobación35[[#This Row],[Columna9]],"S","N")</f>
        <v>S</v>
      </c>
    </row>
    <row r="57" spans="1:28" x14ac:dyDescent="0.25">
      <c r="A57" s="33" t="s">
        <v>5</v>
      </c>
      <c r="B57" s="53" t="s">
        <v>109</v>
      </c>
      <c r="C57" s="3" t="s">
        <v>110</v>
      </c>
      <c r="D57" s="28">
        <v>6488053754.0900002</v>
      </c>
      <c r="E57" s="28">
        <v>0</v>
      </c>
      <c r="F57" s="28">
        <v>318243715.68000001</v>
      </c>
      <c r="G57" s="28">
        <v>197997273.78999999</v>
      </c>
      <c r="H57" s="28">
        <v>6608300195.9799995</v>
      </c>
      <c r="I57" s="29">
        <v>0</v>
      </c>
      <c r="K57" s="42" t="s">
        <v>5</v>
      </c>
      <c r="L57" s="43" t="s">
        <v>109</v>
      </c>
      <c r="M57" s="44" t="s">
        <v>110</v>
      </c>
      <c r="N57" s="45">
        <v>6488053754.0900002</v>
      </c>
      <c r="O57" s="45">
        <v>0</v>
      </c>
      <c r="P57" s="45">
        <v>318243715.68000001</v>
      </c>
      <c r="Q57" s="45">
        <v>197997273.78999999</v>
      </c>
      <c r="R57" s="45">
        <v>6608300195.9799995</v>
      </c>
      <c r="S57" s="46">
        <v>0</v>
      </c>
      <c r="T57" s="47" t="str">
        <f>IF(K57=Balanza_de_Comprobación35[[#This Row],[Columna1]],"S","N")</f>
        <v>S</v>
      </c>
      <c r="U57" s="47" t="str">
        <f>IF(L57=Balanza_de_Comprobación35[[#This Row],[Columna2]],"S","N")</f>
        <v>S</v>
      </c>
      <c r="V57" s="47" t="str">
        <f>IF(M57=Balanza_de_Comprobación35[[#This Row],[Columna3]],"S","N")</f>
        <v>S</v>
      </c>
      <c r="W57" s="47" t="str">
        <f>IF(N57=Balanza_de_Comprobación35[[#This Row],[Columna4]],"S","N")</f>
        <v>S</v>
      </c>
      <c r="X57" s="47" t="str">
        <f>IF(O57=Balanza_de_Comprobación35[[#This Row],[Columna5]],"S","N")</f>
        <v>S</v>
      </c>
      <c r="Y57" s="47" t="str">
        <f>IF(P57=Balanza_de_Comprobación35[[#This Row],[Columna6]],"S","N")</f>
        <v>S</v>
      </c>
      <c r="Z57" s="47" t="str">
        <f>IF(Q57=Balanza_de_Comprobación35[[#This Row],[Columna7]],"S","N")</f>
        <v>S</v>
      </c>
      <c r="AA57" s="47" t="str">
        <f>IF(R57=Balanza_de_Comprobación35[[#This Row],[Columna8]],"S","N")</f>
        <v>S</v>
      </c>
      <c r="AB57" s="47" t="str">
        <f>IF(S57=Balanza_de_Comprobación35[[#This Row],[Columna9]],"S","N")</f>
        <v>S</v>
      </c>
    </row>
    <row r="58" spans="1:28" x14ac:dyDescent="0.25">
      <c r="A58" s="33" t="s">
        <v>5</v>
      </c>
      <c r="B58" s="53" t="s">
        <v>111</v>
      </c>
      <c r="C58" s="3" t="s">
        <v>112</v>
      </c>
      <c r="D58" s="28">
        <v>2952830960.5999999</v>
      </c>
      <c r="E58" s="28">
        <v>0</v>
      </c>
      <c r="F58" s="28">
        <v>278019716.38</v>
      </c>
      <c r="G58" s="28">
        <v>197997273.78999999</v>
      </c>
      <c r="H58" s="28">
        <v>3032853403.1900001</v>
      </c>
      <c r="I58" s="29">
        <v>0</v>
      </c>
      <c r="K58" s="42" t="s">
        <v>5</v>
      </c>
      <c r="L58" s="43" t="s">
        <v>111</v>
      </c>
      <c r="M58" s="44" t="s">
        <v>112</v>
      </c>
      <c r="N58" s="45">
        <v>2952830960.5999999</v>
      </c>
      <c r="O58" s="45">
        <v>0</v>
      </c>
      <c r="P58" s="45">
        <v>278019716.38</v>
      </c>
      <c r="Q58" s="45">
        <v>197997273.78999999</v>
      </c>
      <c r="R58" s="45">
        <v>3032853403.1900001</v>
      </c>
      <c r="S58" s="46">
        <v>0</v>
      </c>
      <c r="T58" s="47" t="str">
        <f>IF(K58=Balanza_de_Comprobación35[[#This Row],[Columna1]],"S","N")</f>
        <v>S</v>
      </c>
      <c r="U58" s="47" t="str">
        <f>IF(L58=Balanza_de_Comprobación35[[#This Row],[Columna2]],"S","N")</f>
        <v>S</v>
      </c>
      <c r="V58" s="47" t="str">
        <f>IF(M58=Balanza_de_Comprobación35[[#This Row],[Columna3]],"S","N")</f>
        <v>S</v>
      </c>
      <c r="W58" s="47" t="str">
        <f>IF(N58=Balanza_de_Comprobación35[[#This Row],[Columna4]],"S","N")</f>
        <v>S</v>
      </c>
      <c r="X58" s="47" t="str">
        <f>IF(O58=Balanza_de_Comprobación35[[#This Row],[Columna5]],"S","N")</f>
        <v>S</v>
      </c>
      <c r="Y58" s="47" t="str">
        <f>IF(P58=Balanza_de_Comprobación35[[#This Row],[Columna6]],"S","N")</f>
        <v>S</v>
      </c>
      <c r="Z58" s="47" t="str">
        <f>IF(Q58=Balanza_de_Comprobación35[[#This Row],[Columna7]],"S","N")</f>
        <v>S</v>
      </c>
      <c r="AA58" s="47" t="str">
        <f>IF(R58=Balanza_de_Comprobación35[[#This Row],[Columna8]],"S","N")</f>
        <v>S</v>
      </c>
      <c r="AB58" s="47" t="str">
        <f>IF(S58=Balanza_de_Comprobación35[[#This Row],[Columna9]],"S","N")</f>
        <v>S</v>
      </c>
    </row>
    <row r="59" spans="1:28" x14ac:dyDescent="0.25">
      <c r="A59" s="33" t="s">
        <v>5</v>
      </c>
      <c r="B59" s="53" t="s">
        <v>113</v>
      </c>
      <c r="C59" s="3" t="s">
        <v>114</v>
      </c>
      <c r="D59" s="28">
        <v>1500000</v>
      </c>
      <c r="E59" s="28">
        <v>0</v>
      </c>
      <c r="F59" s="28">
        <v>0</v>
      </c>
      <c r="G59" s="28">
        <v>0</v>
      </c>
      <c r="H59" s="28">
        <v>1500000</v>
      </c>
      <c r="I59" s="29">
        <v>0</v>
      </c>
      <c r="K59" s="42" t="s">
        <v>5</v>
      </c>
      <c r="L59" s="43" t="s">
        <v>113</v>
      </c>
      <c r="M59" s="44" t="s">
        <v>114</v>
      </c>
      <c r="N59" s="45">
        <v>1500000</v>
      </c>
      <c r="O59" s="45">
        <v>0</v>
      </c>
      <c r="P59" s="45">
        <v>0</v>
      </c>
      <c r="Q59" s="45">
        <v>0</v>
      </c>
      <c r="R59" s="45">
        <v>1500000</v>
      </c>
      <c r="S59" s="46">
        <v>0</v>
      </c>
      <c r="T59" s="47" t="str">
        <f>IF(K59=Balanza_de_Comprobación35[[#This Row],[Columna1]],"S","N")</f>
        <v>S</v>
      </c>
      <c r="U59" s="47" t="str">
        <f>IF(L59=Balanza_de_Comprobación35[[#This Row],[Columna2]],"S","N")</f>
        <v>S</v>
      </c>
      <c r="V59" s="47" t="str">
        <f>IF(M59=Balanza_de_Comprobación35[[#This Row],[Columna3]],"S","N")</f>
        <v>S</v>
      </c>
      <c r="W59" s="47" t="str">
        <f>IF(N59=Balanza_de_Comprobación35[[#This Row],[Columna4]],"S","N")</f>
        <v>S</v>
      </c>
      <c r="X59" s="47" t="str">
        <f>IF(O59=Balanza_de_Comprobación35[[#This Row],[Columna5]],"S","N")</f>
        <v>S</v>
      </c>
      <c r="Y59" s="47" t="str">
        <f>IF(P59=Balanza_de_Comprobación35[[#This Row],[Columna6]],"S","N")</f>
        <v>S</v>
      </c>
      <c r="Z59" s="47" t="str">
        <f>IF(Q59=Balanza_de_Comprobación35[[#This Row],[Columna7]],"S","N")</f>
        <v>S</v>
      </c>
      <c r="AA59" s="47" t="str">
        <f>IF(R59=Balanza_de_Comprobación35[[#This Row],[Columna8]],"S","N")</f>
        <v>S</v>
      </c>
      <c r="AB59" s="47" t="str">
        <f>IF(S59=Balanza_de_Comprobación35[[#This Row],[Columna9]],"S","N")</f>
        <v>S</v>
      </c>
    </row>
    <row r="60" spans="1:28" x14ac:dyDescent="0.25">
      <c r="A60" s="33" t="s">
        <v>5</v>
      </c>
      <c r="B60" s="53" t="s">
        <v>115</v>
      </c>
      <c r="C60" s="3" t="s">
        <v>116</v>
      </c>
      <c r="D60" s="28">
        <v>618411988.28999996</v>
      </c>
      <c r="E60" s="28">
        <v>0</v>
      </c>
      <c r="F60" s="28">
        <v>0</v>
      </c>
      <c r="G60" s="28">
        <v>197997273.78999999</v>
      </c>
      <c r="H60" s="28">
        <v>420414714.5</v>
      </c>
      <c r="I60" s="29">
        <v>0</v>
      </c>
      <c r="K60" s="42" t="s">
        <v>5</v>
      </c>
      <c r="L60" s="43" t="s">
        <v>115</v>
      </c>
      <c r="M60" s="44" t="s">
        <v>116</v>
      </c>
      <c r="N60" s="45">
        <v>618411988.28999996</v>
      </c>
      <c r="O60" s="45">
        <v>0</v>
      </c>
      <c r="P60" s="45">
        <v>0</v>
      </c>
      <c r="Q60" s="45">
        <v>197997273.78999999</v>
      </c>
      <c r="R60" s="45">
        <v>420414714.5</v>
      </c>
      <c r="S60" s="46">
        <v>0</v>
      </c>
      <c r="T60" s="47" t="str">
        <f>IF(K60=Balanza_de_Comprobación35[[#This Row],[Columna1]],"S","N")</f>
        <v>S</v>
      </c>
      <c r="U60" s="47" t="str">
        <f>IF(L60=Balanza_de_Comprobación35[[#This Row],[Columna2]],"S","N")</f>
        <v>S</v>
      </c>
      <c r="V60" s="47" t="str">
        <f>IF(M60=Balanza_de_Comprobación35[[#This Row],[Columna3]],"S","N")</f>
        <v>S</v>
      </c>
      <c r="W60" s="47" t="str">
        <f>IF(N60=Balanza_de_Comprobación35[[#This Row],[Columna4]],"S","N")</f>
        <v>S</v>
      </c>
      <c r="X60" s="47" t="str">
        <f>IF(O60=Balanza_de_Comprobación35[[#This Row],[Columna5]],"S","N")</f>
        <v>S</v>
      </c>
      <c r="Y60" s="47" t="str">
        <f>IF(P60=Balanza_de_Comprobación35[[#This Row],[Columna6]],"S","N")</f>
        <v>S</v>
      </c>
      <c r="Z60" s="47" t="str">
        <f>IF(Q60=Balanza_de_Comprobación35[[#This Row],[Columna7]],"S","N")</f>
        <v>S</v>
      </c>
      <c r="AA60" s="47" t="str">
        <f>IF(R60=Balanza_de_Comprobación35[[#This Row],[Columna8]],"S","N")</f>
        <v>S</v>
      </c>
      <c r="AB60" s="47" t="str">
        <f>IF(S60=Balanza_de_Comprobación35[[#This Row],[Columna9]],"S","N")</f>
        <v>S</v>
      </c>
    </row>
    <row r="61" spans="1:28" x14ac:dyDescent="0.25">
      <c r="A61" s="33" t="s">
        <v>5</v>
      </c>
      <c r="B61" s="53" t="s">
        <v>117</v>
      </c>
      <c r="C61" s="3" t="s">
        <v>118</v>
      </c>
      <c r="D61" s="28">
        <v>84128853.359999999</v>
      </c>
      <c r="E61" s="28">
        <v>0</v>
      </c>
      <c r="F61" s="28">
        <v>278019716.38</v>
      </c>
      <c r="G61" s="28">
        <v>0</v>
      </c>
      <c r="H61" s="28">
        <v>362148569.74000001</v>
      </c>
      <c r="I61" s="29">
        <v>0</v>
      </c>
      <c r="K61" s="42" t="s">
        <v>5</v>
      </c>
      <c r="L61" s="43" t="s">
        <v>117</v>
      </c>
      <c r="M61" s="44" t="s">
        <v>118</v>
      </c>
      <c r="N61" s="45">
        <v>84128853.359999999</v>
      </c>
      <c r="O61" s="45">
        <v>0</v>
      </c>
      <c r="P61" s="45">
        <v>278019716.38</v>
      </c>
      <c r="Q61" s="45">
        <v>0</v>
      </c>
      <c r="R61" s="45">
        <v>362148569.74000001</v>
      </c>
      <c r="S61" s="46">
        <v>0</v>
      </c>
      <c r="T61" s="47" t="str">
        <f>IF(K61=Balanza_de_Comprobación35[[#This Row],[Columna1]],"S","N")</f>
        <v>S</v>
      </c>
      <c r="U61" s="47" t="str">
        <f>IF(L61=Balanza_de_Comprobación35[[#This Row],[Columna2]],"S","N")</f>
        <v>S</v>
      </c>
      <c r="V61" s="47" t="str">
        <f>IF(M61=Balanza_de_Comprobación35[[#This Row],[Columna3]],"S","N")</f>
        <v>S</v>
      </c>
      <c r="W61" s="47" t="str">
        <f>IF(N61=Balanza_de_Comprobación35[[#This Row],[Columna4]],"S","N")</f>
        <v>S</v>
      </c>
      <c r="X61" s="47" t="str">
        <f>IF(O61=Balanza_de_Comprobación35[[#This Row],[Columna5]],"S","N")</f>
        <v>S</v>
      </c>
      <c r="Y61" s="47" t="str">
        <f>IF(P61=Balanza_de_Comprobación35[[#This Row],[Columna6]],"S","N")</f>
        <v>S</v>
      </c>
      <c r="Z61" s="47" t="str">
        <f>IF(Q61=Balanza_de_Comprobación35[[#This Row],[Columna7]],"S","N")</f>
        <v>S</v>
      </c>
      <c r="AA61" s="47" t="str">
        <f>IF(R61=Balanza_de_Comprobación35[[#This Row],[Columna8]],"S","N")</f>
        <v>S</v>
      </c>
      <c r="AB61" s="47" t="str">
        <f>IF(S61=Balanza_de_Comprobación35[[#This Row],[Columna9]],"S","N")</f>
        <v>S</v>
      </c>
    </row>
    <row r="62" spans="1:28" x14ac:dyDescent="0.25">
      <c r="A62" s="33" t="s">
        <v>5</v>
      </c>
      <c r="B62" s="53" t="s">
        <v>119</v>
      </c>
      <c r="C62" s="3" t="s">
        <v>120</v>
      </c>
      <c r="D62" s="28">
        <v>84128853.359999999</v>
      </c>
      <c r="E62" s="28">
        <v>0</v>
      </c>
      <c r="F62" s="28">
        <v>278019716.38</v>
      </c>
      <c r="G62" s="28">
        <v>0</v>
      </c>
      <c r="H62" s="28">
        <v>362148569.74000001</v>
      </c>
      <c r="I62" s="29">
        <v>0</v>
      </c>
      <c r="K62" s="42" t="s">
        <v>5</v>
      </c>
      <c r="L62" s="43" t="s">
        <v>119</v>
      </c>
      <c r="M62" s="44" t="s">
        <v>120</v>
      </c>
      <c r="N62" s="45">
        <v>84128853.359999999</v>
      </c>
      <c r="O62" s="45">
        <v>0</v>
      </c>
      <c r="P62" s="45">
        <v>278019716.38</v>
      </c>
      <c r="Q62" s="45">
        <v>0</v>
      </c>
      <c r="R62" s="45">
        <v>362148569.74000001</v>
      </c>
      <c r="S62" s="46">
        <v>0</v>
      </c>
      <c r="T62" s="47" t="str">
        <f>IF(K62=Balanza_de_Comprobación35[[#This Row],[Columna1]],"S","N")</f>
        <v>S</v>
      </c>
      <c r="U62" s="47" t="str">
        <f>IF(L62=Balanza_de_Comprobación35[[#This Row],[Columna2]],"S","N")</f>
        <v>S</v>
      </c>
      <c r="V62" s="47" t="str">
        <f>IF(M62=Balanza_de_Comprobación35[[#This Row],[Columna3]],"S","N")</f>
        <v>S</v>
      </c>
      <c r="W62" s="47" t="str">
        <f>IF(N62=Balanza_de_Comprobación35[[#This Row],[Columna4]],"S","N")</f>
        <v>S</v>
      </c>
      <c r="X62" s="47" t="str">
        <f>IF(O62=Balanza_de_Comprobación35[[#This Row],[Columna5]],"S","N")</f>
        <v>S</v>
      </c>
      <c r="Y62" s="47" t="str">
        <f>IF(P62=Balanza_de_Comprobación35[[#This Row],[Columna6]],"S","N")</f>
        <v>S</v>
      </c>
      <c r="Z62" s="47" t="str">
        <f>IF(Q62=Balanza_de_Comprobación35[[#This Row],[Columna7]],"S","N")</f>
        <v>S</v>
      </c>
      <c r="AA62" s="47" t="str">
        <f>IF(R62=Balanza_de_Comprobación35[[#This Row],[Columna8]],"S","N")</f>
        <v>S</v>
      </c>
      <c r="AB62" s="47" t="str">
        <f>IF(S62=Balanza_de_Comprobación35[[#This Row],[Columna9]],"S","N")</f>
        <v>S</v>
      </c>
    </row>
    <row r="63" spans="1:28" x14ac:dyDescent="0.25">
      <c r="A63" s="33" t="s">
        <v>5</v>
      </c>
      <c r="B63" s="53" t="s">
        <v>121</v>
      </c>
      <c r="C63" s="3" t="s">
        <v>122</v>
      </c>
      <c r="D63" s="28">
        <v>2248790118.9499998</v>
      </c>
      <c r="E63" s="28">
        <v>0</v>
      </c>
      <c r="F63" s="28">
        <v>0</v>
      </c>
      <c r="G63" s="28">
        <v>0</v>
      </c>
      <c r="H63" s="28">
        <v>2248790118.9499998</v>
      </c>
      <c r="I63" s="29">
        <v>0</v>
      </c>
      <c r="K63" s="42" t="s">
        <v>5</v>
      </c>
      <c r="L63" s="43" t="s">
        <v>121</v>
      </c>
      <c r="M63" s="44" t="s">
        <v>122</v>
      </c>
      <c r="N63" s="45">
        <v>2248790118.9499998</v>
      </c>
      <c r="O63" s="45">
        <v>0</v>
      </c>
      <c r="P63" s="45">
        <v>0</v>
      </c>
      <c r="Q63" s="45">
        <v>0</v>
      </c>
      <c r="R63" s="45">
        <v>2248790118.9499998</v>
      </c>
      <c r="S63" s="46">
        <v>0</v>
      </c>
      <c r="T63" s="47" t="str">
        <f>IF(K63=Balanza_de_Comprobación35[[#This Row],[Columna1]],"S","N")</f>
        <v>S</v>
      </c>
      <c r="U63" s="47" t="str">
        <f>IF(L63=Balanza_de_Comprobación35[[#This Row],[Columna2]],"S","N")</f>
        <v>S</v>
      </c>
      <c r="V63" s="47" t="str">
        <f>IF(M63=Balanza_de_Comprobación35[[#This Row],[Columna3]],"S","N")</f>
        <v>S</v>
      </c>
      <c r="W63" s="47" t="str">
        <f>IF(N63=Balanza_de_Comprobación35[[#This Row],[Columna4]],"S","N")</f>
        <v>S</v>
      </c>
      <c r="X63" s="47" t="str">
        <f>IF(O63=Balanza_de_Comprobación35[[#This Row],[Columna5]],"S","N")</f>
        <v>S</v>
      </c>
      <c r="Y63" s="47" t="str">
        <f>IF(P63=Balanza_de_Comprobación35[[#This Row],[Columna6]],"S","N")</f>
        <v>S</v>
      </c>
      <c r="Z63" s="47" t="str">
        <f>IF(Q63=Balanza_de_Comprobación35[[#This Row],[Columna7]],"S","N")</f>
        <v>S</v>
      </c>
      <c r="AA63" s="47" t="str">
        <f>IF(R63=Balanza_de_Comprobación35[[#This Row],[Columna8]],"S","N")</f>
        <v>S</v>
      </c>
      <c r="AB63" s="47" t="str">
        <f>IF(S63=Balanza_de_Comprobación35[[#This Row],[Columna9]],"S","N")</f>
        <v>S</v>
      </c>
    </row>
    <row r="64" spans="1:28" x14ac:dyDescent="0.25">
      <c r="A64" s="33" t="s">
        <v>5</v>
      </c>
      <c r="B64" s="53" t="s">
        <v>123</v>
      </c>
      <c r="C64" s="3" t="s">
        <v>120</v>
      </c>
      <c r="D64" s="28">
        <v>2248592779.75</v>
      </c>
      <c r="E64" s="28">
        <v>0</v>
      </c>
      <c r="F64" s="28">
        <v>0</v>
      </c>
      <c r="G64" s="28">
        <v>0</v>
      </c>
      <c r="H64" s="28">
        <v>2248592779.75</v>
      </c>
      <c r="I64" s="29">
        <v>0</v>
      </c>
      <c r="K64" s="42" t="s">
        <v>5</v>
      </c>
      <c r="L64" s="43" t="s">
        <v>123</v>
      </c>
      <c r="M64" s="44" t="s">
        <v>120</v>
      </c>
      <c r="N64" s="45">
        <v>2248592779.75</v>
      </c>
      <c r="O64" s="45">
        <v>0</v>
      </c>
      <c r="P64" s="45">
        <v>0</v>
      </c>
      <c r="Q64" s="45">
        <v>0</v>
      </c>
      <c r="R64" s="45">
        <v>2248592779.75</v>
      </c>
      <c r="S64" s="46">
        <v>0</v>
      </c>
      <c r="T64" s="47" t="str">
        <f>IF(K64=Balanza_de_Comprobación35[[#This Row],[Columna1]],"S","N")</f>
        <v>S</v>
      </c>
      <c r="U64" s="47" t="str">
        <f>IF(L64=Balanza_de_Comprobación35[[#This Row],[Columna2]],"S","N")</f>
        <v>S</v>
      </c>
      <c r="V64" s="47" t="str">
        <f>IF(M64=Balanza_de_Comprobación35[[#This Row],[Columna3]],"S","N")</f>
        <v>S</v>
      </c>
      <c r="W64" s="47" t="str">
        <f>IF(N64=Balanza_de_Comprobación35[[#This Row],[Columna4]],"S","N")</f>
        <v>S</v>
      </c>
      <c r="X64" s="47" t="str">
        <f>IF(O64=Balanza_de_Comprobación35[[#This Row],[Columna5]],"S","N")</f>
        <v>S</v>
      </c>
      <c r="Y64" s="47" t="str">
        <f>IF(P64=Balanza_de_Comprobación35[[#This Row],[Columna6]],"S","N")</f>
        <v>S</v>
      </c>
      <c r="Z64" s="47" t="str">
        <f>IF(Q64=Balanza_de_Comprobación35[[#This Row],[Columna7]],"S","N")</f>
        <v>S</v>
      </c>
      <c r="AA64" s="47" t="str">
        <f>IF(R64=Balanza_de_Comprobación35[[#This Row],[Columna8]],"S","N")</f>
        <v>S</v>
      </c>
      <c r="AB64" s="47" t="str">
        <f>IF(S64=Balanza_de_Comprobación35[[#This Row],[Columna9]],"S","N")</f>
        <v>S</v>
      </c>
    </row>
    <row r="65" spans="1:28" x14ac:dyDescent="0.25">
      <c r="A65" s="33" t="s">
        <v>5</v>
      </c>
      <c r="B65" s="53" t="s">
        <v>124</v>
      </c>
      <c r="C65" s="3" t="s">
        <v>125</v>
      </c>
      <c r="D65" s="28">
        <v>197339.2</v>
      </c>
      <c r="E65" s="28">
        <v>0</v>
      </c>
      <c r="F65" s="28">
        <v>0</v>
      </c>
      <c r="G65" s="28">
        <v>0</v>
      </c>
      <c r="H65" s="28">
        <v>197339.2</v>
      </c>
      <c r="I65" s="29">
        <v>0</v>
      </c>
      <c r="K65" s="42" t="s">
        <v>5</v>
      </c>
      <c r="L65" s="43" t="s">
        <v>124</v>
      </c>
      <c r="M65" s="44" t="s">
        <v>125</v>
      </c>
      <c r="N65" s="45">
        <v>197339.2</v>
      </c>
      <c r="O65" s="45">
        <v>0</v>
      </c>
      <c r="P65" s="45">
        <v>0</v>
      </c>
      <c r="Q65" s="45">
        <v>0</v>
      </c>
      <c r="R65" s="45">
        <v>197339.2</v>
      </c>
      <c r="S65" s="46">
        <v>0</v>
      </c>
      <c r="T65" s="47" t="str">
        <f>IF(K65=Balanza_de_Comprobación35[[#This Row],[Columna1]],"S","N")</f>
        <v>S</v>
      </c>
      <c r="U65" s="47" t="str">
        <f>IF(L65=Balanza_de_Comprobación35[[#This Row],[Columna2]],"S","N")</f>
        <v>S</v>
      </c>
      <c r="V65" s="47" t="str">
        <f>IF(M65=Balanza_de_Comprobación35[[#This Row],[Columna3]],"S","N")</f>
        <v>S</v>
      </c>
      <c r="W65" s="47" t="str">
        <f>IF(N65=Balanza_de_Comprobación35[[#This Row],[Columna4]],"S","N")</f>
        <v>S</v>
      </c>
      <c r="X65" s="47" t="str">
        <f>IF(O65=Balanza_de_Comprobación35[[#This Row],[Columna5]],"S","N")</f>
        <v>S</v>
      </c>
      <c r="Y65" s="47" t="str">
        <f>IF(P65=Balanza_de_Comprobación35[[#This Row],[Columna6]],"S","N")</f>
        <v>S</v>
      </c>
      <c r="Z65" s="47" t="str">
        <f>IF(Q65=Balanza_de_Comprobación35[[#This Row],[Columna7]],"S","N")</f>
        <v>S</v>
      </c>
      <c r="AA65" s="47" t="str">
        <f>IF(R65=Balanza_de_Comprobación35[[#This Row],[Columna8]],"S","N")</f>
        <v>S</v>
      </c>
      <c r="AB65" s="47" t="str">
        <f>IF(S65=Balanza_de_Comprobación35[[#This Row],[Columna9]],"S","N")</f>
        <v>S</v>
      </c>
    </row>
    <row r="66" spans="1:28" x14ac:dyDescent="0.25">
      <c r="A66" s="33" t="s">
        <v>5</v>
      </c>
      <c r="B66" s="53" t="s">
        <v>126</v>
      </c>
      <c r="C66" s="3" t="s">
        <v>127</v>
      </c>
      <c r="D66" s="28">
        <v>3560735600.6799998</v>
      </c>
      <c r="E66" s="28">
        <v>0</v>
      </c>
      <c r="F66" s="28">
        <v>0</v>
      </c>
      <c r="G66" s="28">
        <v>0</v>
      </c>
      <c r="H66" s="28">
        <v>3560735600.6799998</v>
      </c>
      <c r="I66" s="29">
        <v>0</v>
      </c>
      <c r="K66" s="42" t="s">
        <v>5</v>
      </c>
      <c r="L66" s="43" t="s">
        <v>126</v>
      </c>
      <c r="M66" s="44" t="s">
        <v>127</v>
      </c>
      <c r="N66" s="45">
        <v>3560735600.6799998</v>
      </c>
      <c r="O66" s="45">
        <v>0</v>
      </c>
      <c r="P66" s="45">
        <v>0</v>
      </c>
      <c r="Q66" s="45">
        <v>0</v>
      </c>
      <c r="R66" s="45">
        <v>3560735600.6799998</v>
      </c>
      <c r="S66" s="46">
        <v>0</v>
      </c>
      <c r="T66" s="47" t="str">
        <f>IF(K66=Balanza_de_Comprobación35[[#This Row],[Columna1]],"S","N")</f>
        <v>S</v>
      </c>
      <c r="U66" s="47" t="str">
        <f>IF(L66=Balanza_de_Comprobación35[[#This Row],[Columna2]],"S","N")</f>
        <v>S</v>
      </c>
      <c r="V66" s="47" t="str">
        <f>IF(M66=Balanza_de_Comprobación35[[#This Row],[Columna3]],"S","N")</f>
        <v>S</v>
      </c>
      <c r="W66" s="47" t="str">
        <f>IF(N66=Balanza_de_Comprobación35[[#This Row],[Columna4]],"S","N")</f>
        <v>S</v>
      </c>
      <c r="X66" s="47" t="str">
        <f>IF(O66=Balanza_de_Comprobación35[[#This Row],[Columna5]],"S","N")</f>
        <v>S</v>
      </c>
      <c r="Y66" s="47" t="str">
        <f>IF(P66=Balanza_de_Comprobación35[[#This Row],[Columna6]],"S","N")</f>
        <v>S</v>
      </c>
      <c r="Z66" s="47" t="str">
        <f>IF(Q66=Balanza_de_Comprobación35[[#This Row],[Columna7]],"S","N")</f>
        <v>S</v>
      </c>
      <c r="AA66" s="47" t="str">
        <f>IF(R66=Balanza_de_Comprobación35[[#This Row],[Columna8]],"S","N")</f>
        <v>S</v>
      </c>
      <c r="AB66" s="47" t="str">
        <f>IF(S66=Balanza_de_Comprobación35[[#This Row],[Columna9]],"S","N")</f>
        <v>S</v>
      </c>
    </row>
    <row r="67" spans="1:28" x14ac:dyDescent="0.25">
      <c r="A67" s="33" t="s">
        <v>5</v>
      </c>
      <c r="B67" s="53" t="s">
        <v>128</v>
      </c>
      <c r="C67" s="3" t="s">
        <v>129</v>
      </c>
      <c r="D67" s="28">
        <v>434031035.13</v>
      </c>
      <c r="E67" s="28">
        <v>0</v>
      </c>
      <c r="F67" s="28">
        <v>0</v>
      </c>
      <c r="G67" s="28">
        <v>0</v>
      </c>
      <c r="H67" s="28">
        <v>434031035.13</v>
      </c>
      <c r="I67" s="29">
        <v>0</v>
      </c>
      <c r="K67" s="42" t="s">
        <v>5</v>
      </c>
      <c r="L67" s="43" t="s">
        <v>128</v>
      </c>
      <c r="M67" s="44" t="s">
        <v>129</v>
      </c>
      <c r="N67" s="45">
        <v>434031035.13</v>
      </c>
      <c r="O67" s="45">
        <v>0</v>
      </c>
      <c r="P67" s="45">
        <v>0</v>
      </c>
      <c r="Q67" s="45">
        <v>0</v>
      </c>
      <c r="R67" s="45">
        <v>434031035.13</v>
      </c>
      <c r="S67" s="46">
        <v>0</v>
      </c>
      <c r="T67" s="47" t="str">
        <f>IF(K67=Balanza_de_Comprobación35[[#This Row],[Columna1]],"S","N")</f>
        <v>S</v>
      </c>
      <c r="U67" s="47" t="str">
        <f>IF(L67=Balanza_de_Comprobación35[[#This Row],[Columna2]],"S","N")</f>
        <v>S</v>
      </c>
      <c r="V67" s="47" t="str">
        <f>IF(M67=Balanza_de_Comprobación35[[#This Row],[Columna3]],"S","N")</f>
        <v>S</v>
      </c>
      <c r="W67" s="47" t="str">
        <f>IF(N67=Balanza_de_Comprobación35[[#This Row],[Columna4]],"S","N")</f>
        <v>S</v>
      </c>
      <c r="X67" s="47" t="str">
        <f>IF(O67=Balanza_de_Comprobación35[[#This Row],[Columna5]],"S","N")</f>
        <v>S</v>
      </c>
      <c r="Y67" s="47" t="str">
        <f>IF(P67=Balanza_de_Comprobación35[[#This Row],[Columna6]],"S","N")</f>
        <v>S</v>
      </c>
      <c r="Z67" s="47" t="str">
        <f>IF(Q67=Balanza_de_Comprobación35[[#This Row],[Columna7]],"S","N")</f>
        <v>S</v>
      </c>
      <c r="AA67" s="47" t="str">
        <f>IF(R67=Balanza_de_Comprobación35[[#This Row],[Columna8]],"S","N")</f>
        <v>S</v>
      </c>
      <c r="AB67" s="47" t="str">
        <f>IF(S67=Balanza_de_Comprobación35[[#This Row],[Columna9]],"S","N")</f>
        <v>S</v>
      </c>
    </row>
    <row r="68" spans="1:28" x14ac:dyDescent="0.25">
      <c r="A68" s="33" t="s">
        <v>5</v>
      </c>
      <c r="B68" s="53" t="s">
        <v>130</v>
      </c>
      <c r="C68" s="3" t="s">
        <v>131</v>
      </c>
      <c r="D68" s="28">
        <v>244475087.88</v>
      </c>
      <c r="E68" s="28">
        <v>0</v>
      </c>
      <c r="F68" s="28">
        <v>0</v>
      </c>
      <c r="G68" s="28">
        <v>0</v>
      </c>
      <c r="H68" s="28">
        <v>244475087.88</v>
      </c>
      <c r="I68" s="29">
        <v>0</v>
      </c>
      <c r="K68" s="42" t="s">
        <v>5</v>
      </c>
      <c r="L68" s="43" t="s">
        <v>130</v>
      </c>
      <c r="M68" s="44" t="s">
        <v>131</v>
      </c>
      <c r="N68" s="45">
        <v>244475087.88</v>
      </c>
      <c r="O68" s="45">
        <v>0</v>
      </c>
      <c r="P68" s="45">
        <v>0</v>
      </c>
      <c r="Q68" s="45">
        <v>0</v>
      </c>
      <c r="R68" s="45">
        <v>244475087.88</v>
      </c>
      <c r="S68" s="46">
        <v>0</v>
      </c>
      <c r="T68" s="47" t="str">
        <f>IF(K68=Balanza_de_Comprobación35[[#This Row],[Columna1]],"S","N")</f>
        <v>S</v>
      </c>
      <c r="U68" s="47" t="str">
        <f>IF(L68=Balanza_de_Comprobación35[[#This Row],[Columna2]],"S","N")</f>
        <v>S</v>
      </c>
      <c r="V68" s="47" t="str">
        <f>IF(M68=Balanza_de_Comprobación35[[#This Row],[Columna3]],"S","N")</f>
        <v>S</v>
      </c>
      <c r="W68" s="47" t="str">
        <f>IF(N68=Balanza_de_Comprobación35[[#This Row],[Columna4]],"S","N")</f>
        <v>S</v>
      </c>
      <c r="X68" s="47" t="str">
        <f>IF(O68=Balanza_de_Comprobación35[[#This Row],[Columna5]],"S","N")</f>
        <v>S</v>
      </c>
      <c r="Y68" s="47" t="str">
        <f>IF(P68=Balanza_de_Comprobación35[[#This Row],[Columna6]],"S","N")</f>
        <v>S</v>
      </c>
      <c r="Z68" s="47" t="str">
        <f>IF(Q68=Balanza_de_Comprobación35[[#This Row],[Columna7]],"S","N")</f>
        <v>S</v>
      </c>
      <c r="AA68" s="47" t="str">
        <f>IF(R68=Balanza_de_Comprobación35[[#This Row],[Columna8]],"S","N")</f>
        <v>S</v>
      </c>
      <c r="AB68" s="47" t="str">
        <f>IF(S68=Balanza_de_Comprobación35[[#This Row],[Columna9]],"S","N")</f>
        <v>S</v>
      </c>
    </row>
    <row r="69" spans="1:28" x14ac:dyDescent="0.25">
      <c r="A69" s="33" t="s">
        <v>5</v>
      </c>
      <c r="B69" s="53" t="s">
        <v>132</v>
      </c>
      <c r="C69" s="3" t="s">
        <v>133</v>
      </c>
      <c r="D69" s="28">
        <v>159605335.88999999</v>
      </c>
      <c r="E69" s="28">
        <v>0</v>
      </c>
      <c r="F69" s="28">
        <v>0</v>
      </c>
      <c r="G69" s="28">
        <v>0</v>
      </c>
      <c r="H69" s="28">
        <v>159605335.88999999</v>
      </c>
      <c r="I69" s="29">
        <v>0</v>
      </c>
      <c r="K69" s="42" t="s">
        <v>5</v>
      </c>
      <c r="L69" s="43" t="s">
        <v>132</v>
      </c>
      <c r="M69" s="44" t="s">
        <v>133</v>
      </c>
      <c r="N69" s="45">
        <v>159605335.88999999</v>
      </c>
      <c r="O69" s="45">
        <v>0</v>
      </c>
      <c r="P69" s="45">
        <v>0</v>
      </c>
      <c r="Q69" s="45">
        <v>0</v>
      </c>
      <c r="R69" s="45">
        <v>159605335.88999999</v>
      </c>
      <c r="S69" s="46">
        <v>0</v>
      </c>
      <c r="T69" s="47" t="str">
        <f>IF(K69=Balanza_de_Comprobación35[[#This Row],[Columna1]],"S","N")</f>
        <v>S</v>
      </c>
      <c r="U69" s="47" t="str">
        <f>IF(L69=Balanza_de_Comprobación35[[#This Row],[Columna2]],"S","N")</f>
        <v>S</v>
      </c>
      <c r="V69" s="47" t="str">
        <f>IF(M69=Balanza_de_Comprobación35[[#This Row],[Columna3]],"S","N")</f>
        <v>S</v>
      </c>
      <c r="W69" s="47" t="str">
        <f>IF(N69=Balanza_de_Comprobación35[[#This Row],[Columna4]],"S","N")</f>
        <v>S</v>
      </c>
      <c r="X69" s="47" t="str">
        <f>IF(O69=Balanza_de_Comprobación35[[#This Row],[Columna5]],"S","N")</f>
        <v>S</v>
      </c>
      <c r="Y69" s="47" t="str">
        <f>IF(P69=Balanza_de_Comprobación35[[#This Row],[Columna6]],"S","N")</f>
        <v>S</v>
      </c>
      <c r="Z69" s="47" t="str">
        <f>IF(Q69=Balanza_de_Comprobación35[[#This Row],[Columna7]],"S","N")</f>
        <v>S</v>
      </c>
      <c r="AA69" s="47" t="str">
        <f>IF(R69=Balanza_de_Comprobación35[[#This Row],[Columna8]],"S","N")</f>
        <v>S</v>
      </c>
      <c r="AB69" s="47" t="str">
        <f>IF(S69=Balanza_de_Comprobación35[[#This Row],[Columna9]],"S","N")</f>
        <v>S</v>
      </c>
    </row>
    <row r="70" spans="1:28" x14ac:dyDescent="0.25">
      <c r="A70" s="33" t="s">
        <v>5</v>
      </c>
      <c r="B70" s="53" t="s">
        <v>134</v>
      </c>
      <c r="C70" s="3" t="s">
        <v>135</v>
      </c>
      <c r="D70" s="28">
        <v>29950611.359999999</v>
      </c>
      <c r="E70" s="28">
        <v>0</v>
      </c>
      <c r="F70" s="28">
        <v>0</v>
      </c>
      <c r="G70" s="28">
        <v>0</v>
      </c>
      <c r="H70" s="28">
        <v>29950611.359999999</v>
      </c>
      <c r="I70" s="29">
        <v>0</v>
      </c>
      <c r="K70" s="42" t="s">
        <v>5</v>
      </c>
      <c r="L70" s="43" t="s">
        <v>134</v>
      </c>
      <c r="M70" s="44" t="s">
        <v>135</v>
      </c>
      <c r="N70" s="45">
        <v>29950611.359999999</v>
      </c>
      <c r="O70" s="45">
        <v>0</v>
      </c>
      <c r="P70" s="45">
        <v>0</v>
      </c>
      <c r="Q70" s="45">
        <v>0</v>
      </c>
      <c r="R70" s="45">
        <v>29950611.359999999</v>
      </c>
      <c r="S70" s="46">
        <v>0</v>
      </c>
      <c r="T70" s="47" t="str">
        <f>IF(K70=Balanza_de_Comprobación35[[#This Row],[Columna1]],"S","N")</f>
        <v>S</v>
      </c>
      <c r="U70" s="47" t="str">
        <f>IF(L70=Balanza_de_Comprobación35[[#This Row],[Columna2]],"S","N")</f>
        <v>S</v>
      </c>
      <c r="V70" s="47" t="str">
        <f>IF(M70=Balanza_de_Comprobación35[[#This Row],[Columna3]],"S","N")</f>
        <v>S</v>
      </c>
      <c r="W70" s="47" t="str">
        <f>IF(N70=Balanza_de_Comprobación35[[#This Row],[Columna4]],"S","N")</f>
        <v>S</v>
      </c>
      <c r="X70" s="47" t="str">
        <f>IF(O70=Balanza_de_Comprobación35[[#This Row],[Columna5]],"S","N")</f>
        <v>S</v>
      </c>
      <c r="Y70" s="47" t="str">
        <f>IF(P70=Balanza_de_Comprobación35[[#This Row],[Columna6]],"S","N")</f>
        <v>S</v>
      </c>
      <c r="Z70" s="47" t="str">
        <f>IF(Q70=Balanza_de_Comprobación35[[#This Row],[Columna7]],"S","N")</f>
        <v>S</v>
      </c>
      <c r="AA70" s="47" t="str">
        <f>IF(R70=Balanza_de_Comprobación35[[#This Row],[Columna8]],"S","N")</f>
        <v>S</v>
      </c>
      <c r="AB70" s="47" t="str">
        <f>IF(S70=Balanza_de_Comprobación35[[#This Row],[Columna9]],"S","N")</f>
        <v>S</v>
      </c>
    </row>
    <row r="71" spans="1:28" x14ac:dyDescent="0.25">
      <c r="A71" s="33" t="s">
        <v>5</v>
      </c>
      <c r="B71" s="53" t="s">
        <v>136</v>
      </c>
      <c r="C71" s="3" t="s">
        <v>137</v>
      </c>
      <c r="D71" s="28">
        <v>10928594.26</v>
      </c>
      <c r="E71" s="28">
        <v>0</v>
      </c>
      <c r="F71" s="28">
        <v>0</v>
      </c>
      <c r="G71" s="28">
        <v>0</v>
      </c>
      <c r="H71" s="28">
        <v>10928594.26</v>
      </c>
      <c r="I71" s="29">
        <v>0</v>
      </c>
      <c r="K71" s="42" t="s">
        <v>5</v>
      </c>
      <c r="L71" s="43" t="s">
        <v>136</v>
      </c>
      <c r="M71" s="44" t="s">
        <v>137</v>
      </c>
      <c r="N71" s="45">
        <v>10928594.26</v>
      </c>
      <c r="O71" s="45">
        <v>0</v>
      </c>
      <c r="P71" s="45">
        <v>0</v>
      </c>
      <c r="Q71" s="45">
        <v>0</v>
      </c>
      <c r="R71" s="45">
        <v>10928594.26</v>
      </c>
      <c r="S71" s="46">
        <v>0</v>
      </c>
      <c r="T71" s="47" t="str">
        <f>IF(K71=Balanza_de_Comprobación35[[#This Row],[Columna1]],"S","N")</f>
        <v>S</v>
      </c>
      <c r="U71" s="47" t="str">
        <f>IF(L71=Balanza_de_Comprobación35[[#This Row],[Columna2]],"S","N")</f>
        <v>S</v>
      </c>
      <c r="V71" s="47" t="str">
        <f>IF(M71=Balanza_de_Comprobación35[[#This Row],[Columna3]],"S","N")</f>
        <v>S</v>
      </c>
      <c r="W71" s="47" t="str">
        <f>IF(N71=Balanza_de_Comprobación35[[#This Row],[Columna4]],"S","N")</f>
        <v>S</v>
      </c>
      <c r="X71" s="47" t="str">
        <f>IF(O71=Balanza_de_Comprobación35[[#This Row],[Columna5]],"S","N")</f>
        <v>S</v>
      </c>
      <c r="Y71" s="47" t="str">
        <f>IF(P71=Balanza_de_Comprobación35[[#This Row],[Columna6]],"S","N")</f>
        <v>S</v>
      </c>
      <c r="Z71" s="47" t="str">
        <f>IF(Q71=Balanza_de_Comprobación35[[#This Row],[Columna7]],"S","N")</f>
        <v>S</v>
      </c>
      <c r="AA71" s="47" t="str">
        <f>IF(R71=Balanza_de_Comprobación35[[#This Row],[Columna8]],"S","N")</f>
        <v>S</v>
      </c>
      <c r="AB71" s="47" t="str">
        <f>IF(S71=Balanza_de_Comprobación35[[#This Row],[Columna9]],"S","N")</f>
        <v>S</v>
      </c>
    </row>
    <row r="72" spans="1:28" x14ac:dyDescent="0.25">
      <c r="A72" s="33" t="s">
        <v>5</v>
      </c>
      <c r="B72" s="53" t="s">
        <v>138</v>
      </c>
      <c r="C72" s="3" t="s">
        <v>139</v>
      </c>
      <c r="D72" s="28">
        <v>2791276.72</v>
      </c>
      <c r="E72" s="28">
        <v>0</v>
      </c>
      <c r="F72" s="28">
        <v>0</v>
      </c>
      <c r="G72" s="28">
        <v>0</v>
      </c>
      <c r="H72" s="28">
        <v>2791276.72</v>
      </c>
      <c r="I72" s="29">
        <v>0</v>
      </c>
      <c r="K72" s="42" t="s">
        <v>5</v>
      </c>
      <c r="L72" s="43" t="s">
        <v>138</v>
      </c>
      <c r="M72" s="44" t="s">
        <v>139</v>
      </c>
      <c r="N72" s="45">
        <v>2791276.72</v>
      </c>
      <c r="O72" s="45">
        <v>0</v>
      </c>
      <c r="P72" s="45">
        <v>0</v>
      </c>
      <c r="Q72" s="45">
        <v>0</v>
      </c>
      <c r="R72" s="45">
        <v>2791276.72</v>
      </c>
      <c r="S72" s="46">
        <v>0</v>
      </c>
      <c r="T72" s="47" t="str">
        <f>IF(K72=Balanza_de_Comprobación35[[#This Row],[Columna1]],"S","N")</f>
        <v>S</v>
      </c>
      <c r="U72" s="47" t="str">
        <f>IF(L72=Balanza_de_Comprobación35[[#This Row],[Columna2]],"S","N")</f>
        <v>S</v>
      </c>
      <c r="V72" s="47" t="str">
        <f>IF(M72=Balanza_de_Comprobación35[[#This Row],[Columna3]],"S","N")</f>
        <v>S</v>
      </c>
      <c r="W72" s="47" t="str">
        <f>IF(N72=Balanza_de_Comprobación35[[#This Row],[Columna4]],"S","N")</f>
        <v>S</v>
      </c>
      <c r="X72" s="47" t="str">
        <f>IF(O72=Balanza_de_Comprobación35[[#This Row],[Columna5]],"S","N")</f>
        <v>S</v>
      </c>
      <c r="Y72" s="47" t="str">
        <f>IF(P72=Balanza_de_Comprobación35[[#This Row],[Columna6]],"S","N")</f>
        <v>S</v>
      </c>
      <c r="Z72" s="47" t="str">
        <f>IF(Q72=Balanza_de_Comprobación35[[#This Row],[Columna7]],"S","N")</f>
        <v>S</v>
      </c>
      <c r="AA72" s="47" t="str">
        <f>IF(R72=Balanza_de_Comprobación35[[#This Row],[Columna8]],"S","N")</f>
        <v>S</v>
      </c>
      <c r="AB72" s="47" t="str">
        <f>IF(S72=Balanza_de_Comprobación35[[#This Row],[Columna9]],"S","N")</f>
        <v>S</v>
      </c>
    </row>
    <row r="73" spans="1:28" x14ac:dyDescent="0.25">
      <c r="A73" s="33" t="s">
        <v>5</v>
      </c>
      <c r="B73" s="53" t="s">
        <v>140</v>
      </c>
      <c r="C73" s="3" t="s">
        <v>141</v>
      </c>
      <c r="D73" s="28">
        <v>121531.75</v>
      </c>
      <c r="E73" s="28">
        <v>0</v>
      </c>
      <c r="F73" s="28">
        <v>0</v>
      </c>
      <c r="G73" s="28">
        <v>0</v>
      </c>
      <c r="H73" s="28">
        <v>121531.75</v>
      </c>
      <c r="I73" s="29">
        <v>0</v>
      </c>
      <c r="K73" s="42" t="s">
        <v>5</v>
      </c>
      <c r="L73" s="43" t="s">
        <v>140</v>
      </c>
      <c r="M73" s="44" t="s">
        <v>141</v>
      </c>
      <c r="N73" s="45">
        <v>121531.75</v>
      </c>
      <c r="O73" s="45">
        <v>0</v>
      </c>
      <c r="P73" s="45">
        <v>0</v>
      </c>
      <c r="Q73" s="45">
        <v>0</v>
      </c>
      <c r="R73" s="45">
        <v>121531.75</v>
      </c>
      <c r="S73" s="46">
        <v>0</v>
      </c>
      <c r="T73" s="47" t="str">
        <f>IF(K73=Balanza_de_Comprobación35[[#This Row],[Columna1]],"S","N")</f>
        <v>S</v>
      </c>
      <c r="U73" s="47" t="str">
        <f>IF(L73=Balanza_de_Comprobación35[[#This Row],[Columna2]],"S","N")</f>
        <v>S</v>
      </c>
      <c r="V73" s="47" t="str">
        <f>IF(M73=Balanza_de_Comprobación35[[#This Row],[Columna3]],"S","N")</f>
        <v>S</v>
      </c>
      <c r="W73" s="47" t="str">
        <f>IF(N73=Balanza_de_Comprobación35[[#This Row],[Columna4]],"S","N")</f>
        <v>S</v>
      </c>
      <c r="X73" s="47" t="str">
        <f>IF(O73=Balanza_de_Comprobación35[[#This Row],[Columna5]],"S","N")</f>
        <v>S</v>
      </c>
      <c r="Y73" s="47" t="str">
        <f>IF(P73=Balanza_de_Comprobación35[[#This Row],[Columna6]],"S","N")</f>
        <v>S</v>
      </c>
      <c r="Z73" s="47" t="str">
        <f>IF(Q73=Balanza_de_Comprobación35[[#This Row],[Columna7]],"S","N")</f>
        <v>S</v>
      </c>
      <c r="AA73" s="47" t="str">
        <f>IF(R73=Balanza_de_Comprobación35[[#This Row],[Columna8]],"S","N")</f>
        <v>S</v>
      </c>
      <c r="AB73" s="47" t="str">
        <f>IF(S73=Balanza_de_Comprobación35[[#This Row],[Columna9]],"S","N")</f>
        <v>S</v>
      </c>
    </row>
    <row r="74" spans="1:28" x14ac:dyDescent="0.25">
      <c r="A74" s="33" t="s">
        <v>5</v>
      </c>
      <c r="B74" s="53" t="s">
        <v>142</v>
      </c>
      <c r="C74" s="3" t="s">
        <v>143</v>
      </c>
      <c r="D74" s="28">
        <v>4749218.05</v>
      </c>
      <c r="E74" s="28">
        <v>0</v>
      </c>
      <c r="F74" s="28">
        <v>0</v>
      </c>
      <c r="G74" s="28">
        <v>0</v>
      </c>
      <c r="H74" s="28">
        <v>4749218.05</v>
      </c>
      <c r="I74" s="29">
        <v>0</v>
      </c>
      <c r="K74" s="42" t="s">
        <v>5</v>
      </c>
      <c r="L74" s="43" t="s">
        <v>142</v>
      </c>
      <c r="M74" s="44" t="s">
        <v>143</v>
      </c>
      <c r="N74" s="45">
        <v>4749218.05</v>
      </c>
      <c r="O74" s="45">
        <v>0</v>
      </c>
      <c r="P74" s="45">
        <v>0</v>
      </c>
      <c r="Q74" s="45">
        <v>0</v>
      </c>
      <c r="R74" s="45">
        <v>4749218.05</v>
      </c>
      <c r="S74" s="46">
        <v>0</v>
      </c>
      <c r="T74" s="47" t="str">
        <f>IF(K74=Balanza_de_Comprobación35[[#This Row],[Columna1]],"S","N")</f>
        <v>S</v>
      </c>
      <c r="U74" s="47" t="str">
        <f>IF(L74=Balanza_de_Comprobación35[[#This Row],[Columna2]],"S","N")</f>
        <v>S</v>
      </c>
      <c r="V74" s="47" t="str">
        <f>IF(M74=Balanza_de_Comprobación35[[#This Row],[Columna3]],"S","N")</f>
        <v>S</v>
      </c>
      <c r="W74" s="47" t="str">
        <f>IF(N74=Balanza_de_Comprobación35[[#This Row],[Columna4]],"S","N")</f>
        <v>S</v>
      </c>
      <c r="X74" s="47" t="str">
        <f>IF(O74=Balanza_de_Comprobación35[[#This Row],[Columna5]],"S","N")</f>
        <v>S</v>
      </c>
      <c r="Y74" s="47" t="str">
        <f>IF(P74=Balanza_de_Comprobación35[[#This Row],[Columna6]],"S","N")</f>
        <v>S</v>
      </c>
      <c r="Z74" s="47" t="str">
        <f>IF(Q74=Balanza_de_Comprobación35[[#This Row],[Columna7]],"S","N")</f>
        <v>S</v>
      </c>
      <c r="AA74" s="47" t="str">
        <f>IF(R74=Balanza_de_Comprobación35[[#This Row],[Columna8]],"S","N")</f>
        <v>S</v>
      </c>
      <c r="AB74" s="47" t="str">
        <f>IF(S74=Balanza_de_Comprobación35[[#This Row],[Columna9]],"S","N")</f>
        <v>S</v>
      </c>
    </row>
    <row r="75" spans="1:28" x14ac:dyDescent="0.25">
      <c r="A75" s="33" t="s">
        <v>5</v>
      </c>
      <c r="B75" s="53" t="s">
        <v>144</v>
      </c>
      <c r="C75" s="3" t="s">
        <v>145</v>
      </c>
      <c r="D75" s="28">
        <v>3266567.74</v>
      </c>
      <c r="E75" s="28">
        <v>0</v>
      </c>
      <c r="F75" s="28">
        <v>0</v>
      </c>
      <c r="G75" s="28">
        <v>0</v>
      </c>
      <c r="H75" s="28">
        <v>3266567.74</v>
      </c>
      <c r="I75" s="29">
        <v>0</v>
      </c>
      <c r="K75" s="42" t="s">
        <v>5</v>
      </c>
      <c r="L75" s="43" t="s">
        <v>144</v>
      </c>
      <c r="M75" s="44" t="s">
        <v>145</v>
      </c>
      <c r="N75" s="45">
        <v>3266567.74</v>
      </c>
      <c r="O75" s="45">
        <v>0</v>
      </c>
      <c r="P75" s="45">
        <v>0</v>
      </c>
      <c r="Q75" s="45">
        <v>0</v>
      </c>
      <c r="R75" s="45">
        <v>3266567.74</v>
      </c>
      <c r="S75" s="46">
        <v>0</v>
      </c>
      <c r="T75" s="47" t="str">
        <f>IF(K75=Balanza_de_Comprobación35[[#This Row],[Columna1]],"S","N")</f>
        <v>S</v>
      </c>
      <c r="U75" s="47" t="str">
        <f>IF(L75=Balanza_de_Comprobación35[[#This Row],[Columna2]],"S","N")</f>
        <v>S</v>
      </c>
      <c r="V75" s="47" t="str">
        <f>IF(M75=Balanza_de_Comprobación35[[#This Row],[Columna3]],"S","N")</f>
        <v>S</v>
      </c>
      <c r="W75" s="47" t="str">
        <f>IF(N75=Balanza_de_Comprobación35[[#This Row],[Columna4]],"S","N")</f>
        <v>S</v>
      </c>
      <c r="X75" s="47" t="str">
        <f>IF(O75=Balanza_de_Comprobación35[[#This Row],[Columna5]],"S","N")</f>
        <v>S</v>
      </c>
      <c r="Y75" s="47" t="str">
        <f>IF(P75=Balanza_de_Comprobación35[[#This Row],[Columna6]],"S","N")</f>
        <v>S</v>
      </c>
      <c r="Z75" s="47" t="str">
        <f>IF(Q75=Balanza_de_Comprobación35[[#This Row],[Columna7]],"S","N")</f>
        <v>S</v>
      </c>
      <c r="AA75" s="47" t="str">
        <f>IF(R75=Balanza_de_Comprobación35[[#This Row],[Columna8]],"S","N")</f>
        <v>S</v>
      </c>
      <c r="AB75" s="47" t="str">
        <f>IF(S75=Balanza_de_Comprobación35[[#This Row],[Columna9]],"S","N")</f>
        <v>S</v>
      </c>
    </row>
    <row r="76" spans="1:28" x14ac:dyDescent="0.25">
      <c r="A76" s="33" t="s">
        <v>5</v>
      </c>
      <c r="B76" s="53" t="s">
        <v>146</v>
      </c>
      <c r="C76" s="3" t="s">
        <v>147</v>
      </c>
      <c r="D76" s="28">
        <v>2616077965.3299999</v>
      </c>
      <c r="E76" s="28">
        <v>0</v>
      </c>
      <c r="F76" s="28">
        <v>0</v>
      </c>
      <c r="G76" s="28">
        <v>0</v>
      </c>
      <c r="H76" s="28">
        <v>2616077965.3299999</v>
      </c>
      <c r="I76" s="29">
        <v>0</v>
      </c>
      <c r="K76" s="42" t="s">
        <v>5</v>
      </c>
      <c r="L76" s="43" t="s">
        <v>146</v>
      </c>
      <c r="M76" s="44" t="s">
        <v>147</v>
      </c>
      <c r="N76" s="45">
        <v>2616077965.3299999</v>
      </c>
      <c r="O76" s="45">
        <v>0</v>
      </c>
      <c r="P76" s="45">
        <v>0</v>
      </c>
      <c r="Q76" s="45">
        <v>0</v>
      </c>
      <c r="R76" s="45">
        <v>2616077965.3299999</v>
      </c>
      <c r="S76" s="46">
        <v>0</v>
      </c>
      <c r="T76" s="47" t="str">
        <f>IF(K76=Balanza_de_Comprobación35[[#This Row],[Columna1]],"S","N")</f>
        <v>S</v>
      </c>
      <c r="U76" s="47" t="str">
        <f>IF(L76=Balanza_de_Comprobación35[[#This Row],[Columna2]],"S","N")</f>
        <v>S</v>
      </c>
      <c r="V76" s="47" t="str">
        <f>IF(M76=Balanza_de_Comprobación35[[#This Row],[Columna3]],"S","N")</f>
        <v>S</v>
      </c>
      <c r="W76" s="47" t="str">
        <f>IF(N76=Balanza_de_Comprobación35[[#This Row],[Columna4]],"S","N")</f>
        <v>S</v>
      </c>
      <c r="X76" s="47" t="str">
        <f>IF(O76=Balanza_de_Comprobación35[[#This Row],[Columna5]],"S","N")</f>
        <v>S</v>
      </c>
      <c r="Y76" s="47" t="str">
        <f>IF(P76=Balanza_de_Comprobación35[[#This Row],[Columna6]],"S","N")</f>
        <v>S</v>
      </c>
      <c r="Z76" s="47" t="str">
        <f>IF(Q76=Balanza_de_Comprobación35[[#This Row],[Columna7]],"S","N")</f>
        <v>S</v>
      </c>
      <c r="AA76" s="47" t="str">
        <f>IF(R76=Balanza_de_Comprobación35[[#This Row],[Columna8]],"S","N")</f>
        <v>S</v>
      </c>
      <c r="AB76" s="47" t="str">
        <f>IF(S76=Balanza_de_Comprobación35[[#This Row],[Columna9]],"S","N")</f>
        <v>S</v>
      </c>
    </row>
    <row r="77" spans="1:28" x14ac:dyDescent="0.25">
      <c r="A77" s="33" t="s">
        <v>5</v>
      </c>
      <c r="B77" s="53" t="s">
        <v>148</v>
      </c>
      <c r="C77" s="3" t="s">
        <v>149</v>
      </c>
      <c r="D77" s="28">
        <v>2428092934.3899999</v>
      </c>
      <c r="E77" s="28">
        <v>0</v>
      </c>
      <c r="F77" s="28">
        <v>0</v>
      </c>
      <c r="G77" s="28">
        <v>0</v>
      </c>
      <c r="H77" s="28">
        <v>2428092934.3899999</v>
      </c>
      <c r="I77" s="29">
        <v>0</v>
      </c>
      <c r="K77" s="42" t="s">
        <v>5</v>
      </c>
      <c r="L77" s="43" t="s">
        <v>148</v>
      </c>
      <c r="M77" s="44" t="s">
        <v>149</v>
      </c>
      <c r="N77" s="45">
        <v>2428092934.3899999</v>
      </c>
      <c r="O77" s="45">
        <v>0</v>
      </c>
      <c r="P77" s="45">
        <v>0</v>
      </c>
      <c r="Q77" s="45">
        <v>0</v>
      </c>
      <c r="R77" s="45">
        <v>2428092934.3899999</v>
      </c>
      <c r="S77" s="46">
        <v>0</v>
      </c>
      <c r="T77" s="47" t="str">
        <f>IF(K77=Balanza_de_Comprobación35[[#This Row],[Columna1]],"S","N")</f>
        <v>S</v>
      </c>
      <c r="U77" s="47" t="str">
        <f>IF(L77=Balanza_de_Comprobación35[[#This Row],[Columna2]],"S","N")</f>
        <v>S</v>
      </c>
      <c r="V77" s="47" t="str">
        <f>IF(M77=Balanza_de_Comprobación35[[#This Row],[Columna3]],"S","N")</f>
        <v>S</v>
      </c>
      <c r="W77" s="47" t="str">
        <f>IF(N77=Balanza_de_Comprobación35[[#This Row],[Columna4]],"S","N")</f>
        <v>S</v>
      </c>
      <c r="X77" s="47" t="str">
        <f>IF(O77=Balanza_de_Comprobación35[[#This Row],[Columna5]],"S","N")</f>
        <v>S</v>
      </c>
      <c r="Y77" s="47" t="str">
        <f>IF(P77=Balanza_de_Comprobación35[[#This Row],[Columna6]],"S","N")</f>
        <v>S</v>
      </c>
      <c r="Z77" s="47" t="str">
        <f>IF(Q77=Balanza_de_Comprobación35[[#This Row],[Columna7]],"S","N")</f>
        <v>S</v>
      </c>
      <c r="AA77" s="47" t="str">
        <f>IF(R77=Balanza_de_Comprobación35[[#This Row],[Columna8]],"S","N")</f>
        <v>S</v>
      </c>
      <c r="AB77" s="47" t="str">
        <f>IF(S77=Balanza_de_Comprobación35[[#This Row],[Columna9]],"S","N")</f>
        <v>S</v>
      </c>
    </row>
    <row r="78" spans="1:28" x14ac:dyDescent="0.25">
      <c r="A78" s="33" t="s">
        <v>5</v>
      </c>
      <c r="B78" s="53" t="s">
        <v>150</v>
      </c>
      <c r="C78" s="3" t="s">
        <v>151</v>
      </c>
      <c r="D78" s="28">
        <v>187985030.94</v>
      </c>
      <c r="E78" s="28">
        <v>0</v>
      </c>
      <c r="F78" s="28">
        <v>0</v>
      </c>
      <c r="G78" s="28">
        <v>0</v>
      </c>
      <c r="H78" s="28">
        <v>187985030.94</v>
      </c>
      <c r="I78" s="29">
        <v>0</v>
      </c>
      <c r="K78" s="42" t="s">
        <v>5</v>
      </c>
      <c r="L78" s="43" t="s">
        <v>150</v>
      </c>
      <c r="M78" s="44" t="s">
        <v>151</v>
      </c>
      <c r="N78" s="45">
        <v>187985030.94</v>
      </c>
      <c r="O78" s="45">
        <v>0</v>
      </c>
      <c r="P78" s="45">
        <v>0</v>
      </c>
      <c r="Q78" s="45">
        <v>0</v>
      </c>
      <c r="R78" s="45">
        <v>187985030.94</v>
      </c>
      <c r="S78" s="46">
        <v>0</v>
      </c>
      <c r="T78" s="47" t="str">
        <f>IF(K78=Balanza_de_Comprobación35[[#This Row],[Columna1]],"S","N")</f>
        <v>S</v>
      </c>
      <c r="U78" s="47" t="str">
        <f>IF(L78=Balanza_de_Comprobación35[[#This Row],[Columna2]],"S","N")</f>
        <v>S</v>
      </c>
      <c r="V78" s="47" t="str">
        <f>IF(M78=Balanza_de_Comprobación35[[#This Row],[Columna3]],"S","N")</f>
        <v>S</v>
      </c>
      <c r="W78" s="47" t="str">
        <f>IF(N78=Balanza_de_Comprobación35[[#This Row],[Columna4]],"S","N")</f>
        <v>S</v>
      </c>
      <c r="X78" s="47" t="str">
        <f>IF(O78=Balanza_de_Comprobación35[[#This Row],[Columna5]],"S","N")</f>
        <v>S</v>
      </c>
      <c r="Y78" s="47" t="str">
        <f>IF(P78=Balanza_de_Comprobación35[[#This Row],[Columna6]],"S","N")</f>
        <v>S</v>
      </c>
      <c r="Z78" s="47" t="str">
        <f>IF(Q78=Balanza_de_Comprobación35[[#This Row],[Columna7]],"S","N")</f>
        <v>S</v>
      </c>
      <c r="AA78" s="47" t="str">
        <f>IF(R78=Balanza_de_Comprobación35[[#This Row],[Columna8]],"S","N")</f>
        <v>S</v>
      </c>
      <c r="AB78" s="47" t="str">
        <f>IF(S78=Balanza_de_Comprobación35[[#This Row],[Columna9]],"S","N")</f>
        <v>S</v>
      </c>
    </row>
    <row r="79" spans="1:28" x14ac:dyDescent="0.25">
      <c r="A79" s="33" t="s">
        <v>5</v>
      </c>
      <c r="B79" s="53" t="s">
        <v>152</v>
      </c>
      <c r="C79" s="3" t="s">
        <v>153</v>
      </c>
      <c r="D79" s="28">
        <v>458711590.89999998</v>
      </c>
      <c r="E79" s="28">
        <v>0</v>
      </c>
      <c r="F79" s="28">
        <v>0</v>
      </c>
      <c r="G79" s="28">
        <v>0</v>
      </c>
      <c r="H79" s="28">
        <v>458711590.89999998</v>
      </c>
      <c r="I79" s="29">
        <v>0</v>
      </c>
      <c r="K79" s="42" t="s">
        <v>5</v>
      </c>
      <c r="L79" s="43" t="s">
        <v>152</v>
      </c>
      <c r="M79" s="44" t="s">
        <v>153</v>
      </c>
      <c r="N79" s="45">
        <v>458711590.89999998</v>
      </c>
      <c r="O79" s="45">
        <v>0</v>
      </c>
      <c r="P79" s="45">
        <v>0</v>
      </c>
      <c r="Q79" s="45">
        <v>0</v>
      </c>
      <c r="R79" s="45">
        <v>458711590.89999998</v>
      </c>
      <c r="S79" s="46">
        <v>0</v>
      </c>
      <c r="T79" s="47" t="str">
        <f>IF(K79=Balanza_de_Comprobación35[[#This Row],[Columna1]],"S","N")</f>
        <v>S</v>
      </c>
      <c r="U79" s="47" t="str">
        <f>IF(L79=Balanza_de_Comprobación35[[#This Row],[Columna2]],"S","N")</f>
        <v>S</v>
      </c>
      <c r="V79" s="47" t="str">
        <f>IF(M79=Balanza_de_Comprobación35[[#This Row],[Columna3]],"S","N")</f>
        <v>S</v>
      </c>
      <c r="W79" s="47" t="str">
        <f>IF(N79=Balanza_de_Comprobación35[[#This Row],[Columna4]],"S","N")</f>
        <v>S</v>
      </c>
      <c r="X79" s="47" t="str">
        <f>IF(O79=Balanza_de_Comprobación35[[#This Row],[Columna5]],"S","N")</f>
        <v>S</v>
      </c>
      <c r="Y79" s="47" t="str">
        <f>IF(P79=Balanza_de_Comprobación35[[#This Row],[Columna6]],"S","N")</f>
        <v>S</v>
      </c>
      <c r="Z79" s="47" t="str">
        <f>IF(Q79=Balanza_de_Comprobación35[[#This Row],[Columna7]],"S","N")</f>
        <v>S</v>
      </c>
      <c r="AA79" s="47" t="str">
        <f>IF(R79=Balanza_de_Comprobación35[[#This Row],[Columna8]],"S","N")</f>
        <v>S</v>
      </c>
      <c r="AB79" s="47" t="str">
        <f>IF(S79=Balanza_de_Comprobación35[[#This Row],[Columna9]],"S","N")</f>
        <v>S</v>
      </c>
    </row>
    <row r="80" spans="1:28" x14ac:dyDescent="0.25">
      <c r="A80" s="33" t="s">
        <v>5</v>
      </c>
      <c r="B80" s="53" t="s">
        <v>154</v>
      </c>
      <c r="C80" s="3" t="s">
        <v>155</v>
      </c>
      <c r="D80" s="28">
        <v>369241990.91000003</v>
      </c>
      <c r="E80" s="28">
        <v>0</v>
      </c>
      <c r="F80" s="28">
        <v>0</v>
      </c>
      <c r="G80" s="28">
        <v>0</v>
      </c>
      <c r="H80" s="28">
        <v>369241990.91000003</v>
      </c>
      <c r="I80" s="29">
        <v>0</v>
      </c>
      <c r="K80" s="42" t="s">
        <v>5</v>
      </c>
      <c r="L80" s="43" t="s">
        <v>154</v>
      </c>
      <c r="M80" s="44" t="s">
        <v>155</v>
      </c>
      <c r="N80" s="45">
        <v>369241990.91000003</v>
      </c>
      <c r="O80" s="45">
        <v>0</v>
      </c>
      <c r="P80" s="45">
        <v>0</v>
      </c>
      <c r="Q80" s="45">
        <v>0</v>
      </c>
      <c r="R80" s="45">
        <v>369241990.91000003</v>
      </c>
      <c r="S80" s="46">
        <v>0</v>
      </c>
      <c r="T80" s="47" t="str">
        <f>IF(K80=Balanza_de_Comprobación35[[#This Row],[Columna1]],"S","N")</f>
        <v>S</v>
      </c>
      <c r="U80" s="47" t="str">
        <f>IF(L80=Balanza_de_Comprobación35[[#This Row],[Columna2]],"S","N")</f>
        <v>S</v>
      </c>
      <c r="V80" s="47" t="str">
        <f>IF(M80=Balanza_de_Comprobación35[[#This Row],[Columna3]],"S","N")</f>
        <v>S</v>
      </c>
      <c r="W80" s="47" t="str">
        <f>IF(N80=Balanza_de_Comprobación35[[#This Row],[Columna4]],"S","N")</f>
        <v>S</v>
      </c>
      <c r="X80" s="47" t="str">
        <f>IF(O80=Balanza_de_Comprobación35[[#This Row],[Columna5]],"S","N")</f>
        <v>S</v>
      </c>
      <c r="Y80" s="47" t="str">
        <f>IF(P80=Balanza_de_Comprobación35[[#This Row],[Columna6]],"S","N")</f>
        <v>S</v>
      </c>
      <c r="Z80" s="47" t="str">
        <f>IF(Q80=Balanza_de_Comprobación35[[#This Row],[Columna7]],"S","N")</f>
        <v>S</v>
      </c>
      <c r="AA80" s="47" t="str">
        <f>IF(R80=Balanza_de_Comprobación35[[#This Row],[Columna8]],"S","N")</f>
        <v>S</v>
      </c>
      <c r="AB80" s="47" t="str">
        <f>IF(S80=Balanza_de_Comprobación35[[#This Row],[Columna9]],"S","N")</f>
        <v>S</v>
      </c>
    </row>
    <row r="81" spans="1:28" x14ac:dyDescent="0.25">
      <c r="A81" s="33" t="s">
        <v>5</v>
      </c>
      <c r="B81" s="53" t="s">
        <v>156</v>
      </c>
      <c r="C81" s="3" t="s">
        <v>157</v>
      </c>
      <c r="D81" s="28">
        <v>189599.99</v>
      </c>
      <c r="E81" s="28">
        <v>0</v>
      </c>
      <c r="F81" s="28">
        <v>0</v>
      </c>
      <c r="G81" s="28">
        <v>0</v>
      </c>
      <c r="H81" s="28">
        <v>189599.99</v>
      </c>
      <c r="I81" s="29">
        <v>0</v>
      </c>
      <c r="K81" s="42" t="s">
        <v>5</v>
      </c>
      <c r="L81" s="43" t="s">
        <v>156</v>
      </c>
      <c r="M81" s="44" t="s">
        <v>157</v>
      </c>
      <c r="N81" s="45">
        <v>189599.99</v>
      </c>
      <c r="O81" s="45">
        <v>0</v>
      </c>
      <c r="P81" s="45">
        <v>0</v>
      </c>
      <c r="Q81" s="45">
        <v>0</v>
      </c>
      <c r="R81" s="45">
        <v>189599.99</v>
      </c>
      <c r="S81" s="46">
        <v>0</v>
      </c>
      <c r="T81" s="47" t="str">
        <f>IF(K81=Balanza_de_Comprobación35[[#This Row],[Columna1]],"S","N")</f>
        <v>S</v>
      </c>
      <c r="U81" s="47" t="str">
        <f>IF(L81=Balanza_de_Comprobación35[[#This Row],[Columna2]],"S","N")</f>
        <v>S</v>
      </c>
      <c r="V81" s="47" t="str">
        <f>IF(M81=Balanza_de_Comprobación35[[#This Row],[Columna3]],"S","N")</f>
        <v>S</v>
      </c>
      <c r="W81" s="47" t="str">
        <f>IF(N81=Balanza_de_Comprobación35[[#This Row],[Columna4]],"S","N")</f>
        <v>S</v>
      </c>
      <c r="X81" s="47" t="str">
        <f>IF(O81=Balanza_de_Comprobación35[[#This Row],[Columna5]],"S","N")</f>
        <v>S</v>
      </c>
      <c r="Y81" s="47" t="str">
        <f>IF(P81=Balanza_de_Comprobación35[[#This Row],[Columna6]],"S","N")</f>
        <v>S</v>
      </c>
      <c r="Z81" s="47" t="str">
        <f>IF(Q81=Balanza_de_Comprobación35[[#This Row],[Columna7]],"S","N")</f>
        <v>S</v>
      </c>
      <c r="AA81" s="47" t="str">
        <f>IF(R81=Balanza_de_Comprobación35[[#This Row],[Columna8]],"S","N")</f>
        <v>S</v>
      </c>
      <c r="AB81" s="47" t="str">
        <f>IF(S81=Balanza_de_Comprobación35[[#This Row],[Columna9]],"S","N")</f>
        <v>S</v>
      </c>
    </row>
    <row r="82" spans="1:28" x14ac:dyDescent="0.25">
      <c r="A82" s="33" t="s">
        <v>5</v>
      </c>
      <c r="B82" s="53" t="s">
        <v>158</v>
      </c>
      <c r="C82" s="3" t="s">
        <v>159</v>
      </c>
      <c r="D82" s="28">
        <v>89280000</v>
      </c>
      <c r="E82" s="28">
        <v>0</v>
      </c>
      <c r="F82" s="28">
        <v>0</v>
      </c>
      <c r="G82" s="28">
        <v>0</v>
      </c>
      <c r="H82" s="28">
        <v>89280000</v>
      </c>
      <c r="I82" s="29">
        <v>0</v>
      </c>
      <c r="K82" s="42" t="s">
        <v>5</v>
      </c>
      <c r="L82" s="43" t="s">
        <v>158</v>
      </c>
      <c r="M82" s="44" t="s">
        <v>159</v>
      </c>
      <c r="N82" s="45">
        <v>89280000</v>
      </c>
      <c r="O82" s="45">
        <v>0</v>
      </c>
      <c r="P82" s="45">
        <v>0</v>
      </c>
      <c r="Q82" s="45">
        <v>0</v>
      </c>
      <c r="R82" s="45">
        <v>89280000</v>
      </c>
      <c r="S82" s="46">
        <v>0</v>
      </c>
      <c r="T82" s="47" t="str">
        <f>IF(K82=Balanza_de_Comprobación35[[#This Row],[Columna1]],"S","N")</f>
        <v>S</v>
      </c>
      <c r="U82" s="47" t="str">
        <f>IF(L82=Balanza_de_Comprobación35[[#This Row],[Columna2]],"S","N")</f>
        <v>S</v>
      </c>
      <c r="V82" s="47" t="str">
        <f>IF(M82=Balanza_de_Comprobación35[[#This Row],[Columna3]],"S","N")</f>
        <v>S</v>
      </c>
      <c r="W82" s="47" t="str">
        <f>IF(N82=Balanza_de_Comprobación35[[#This Row],[Columna4]],"S","N")</f>
        <v>S</v>
      </c>
      <c r="X82" s="47" t="str">
        <f>IF(O82=Balanza_de_Comprobación35[[#This Row],[Columna5]],"S","N")</f>
        <v>S</v>
      </c>
      <c r="Y82" s="47" t="str">
        <f>IF(P82=Balanza_de_Comprobación35[[#This Row],[Columna6]],"S","N")</f>
        <v>S</v>
      </c>
      <c r="Z82" s="47" t="str">
        <f>IF(Q82=Balanza_de_Comprobación35[[#This Row],[Columna7]],"S","N")</f>
        <v>S</v>
      </c>
      <c r="AA82" s="47" t="str">
        <f>IF(R82=Balanza_de_Comprobación35[[#This Row],[Columna8]],"S","N")</f>
        <v>S</v>
      </c>
      <c r="AB82" s="47" t="str">
        <f>IF(S82=Balanza_de_Comprobación35[[#This Row],[Columna9]],"S","N")</f>
        <v>S</v>
      </c>
    </row>
    <row r="83" spans="1:28" x14ac:dyDescent="0.25">
      <c r="A83" s="33" t="s">
        <v>5</v>
      </c>
      <c r="B83" s="53" t="s">
        <v>160</v>
      </c>
      <c r="C83" s="3" t="s">
        <v>161</v>
      </c>
      <c r="D83" s="28">
        <v>85605.16</v>
      </c>
      <c r="E83" s="28">
        <v>0</v>
      </c>
      <c r="F83" s="28">
        <v>0</v>
      </c>
      <c r="G83" s="28">
        <v>0</v>
      </c>
      <c r="H83" s="28">
        <v>85605.16</v>
      </c>
      <c r="I83" s="29">
        <v>0</v>
      </c>
      <c r="K83" s="42" t="s">
        <v>5</v>
      </c>
      <c r="L83" s="43" t="s">
        <v>160</v>
      </c>
      <c r="M83" s="44" t="s">
        <v>161</v>
      </c>
      <c r="N83" s="45">
        <v>85605.16</v>
      </c>
      <c r="O83" s="45">
        <v>0</v>
      </c>
      <c r="P83" s="45">
        <v>0</v>
      </c>
      <c r="Q83" s="45">
        <v>0</v>
      </c>
      <c r="R83" s="45">
        <v>85605.16</v>
      </c>
      <c r="S83" s="46">
        <v>0</v>
      </c>
      <c r="T83" s="47" t="str">
        <f>IF(K83=Balanza_de_Comprobación35[[#This Row],[Columna1]],"S","N")</f>
        <v>S</v>
      </c>
      <c r="U83" s="47" t="str">
        <f>IF(L83=Balanza_de_Comprobación35[[#This Row],[Columna2]],"S","N")</f>
        <v>S</v>
      </c>
      <c r="V83" s="47" t="str">
        <f>IF(M83=Balanza_de_Comprobación35[[#This Row],[Columna3]],"S","N")</f>
        <v>S</v>
      </c>
      <c r="W83" s="47" t="str">
        <f>IF(N83=Balanza_de_Comprobación35[[#This Row],[Columna4]],"S","N")</f>
        <v>S</v>
      </c>
      <c r="X83" s="47" t="str">
        <f>IF(O83=Balanza_de_Comprobación35[[#This Row],[Columna5]],"S","N")</f>
        <v>S</v>
      </c>
      <c r="Y83" s="47" t="str">
        <f>IF(P83=Balanza_de_Comprobación35[[#This Row],[Columna6]],"S","N")</f>
        <v>S</v>
      </c>
      <c r="Z83" s="47" t="str">
        <f>IF(Q83=Balanza_de_Comprobación35[[#This Row],[Columna7]],"S","N")</f>
        <v>S</v>
      </c>
      <c r="AA83" s="47" t="str">
        <f>IF(R83=Balanza_de_Comprobación35[[#This Row],[Columna8]],"S","N")</f>
        <v>S</v>
      </c>
      <c r="AB83" s="47" t="str">
        <f>IF(S83=Balanza_de_Comprobación35[[#This Row],[Columna9]],"S","N")</f>
        <v>S</v>
      </c>
    </row>
    <row r="84" spans="1:28" x14ac:dyDescent="0.25">
      <c r="A84" s="33" t="s">
        <v>5</v>
      </c>
      <c r="B84" s="53" t="s">
        <v>162</v>
      </c>
      <c r="C84" s="3" t="s">
        <v>163</v>
      </c>
      <c r="D84" s="28">
        <v>40900134.899999999</v>
      </c>
      <c r="E84" s="28">
        <v>0</v>
      </c>
      <c r="F84" s="28">
        <v>0</v>
      </c>
      <c r="G84" s="28">
        <v>0</v>
      </c>
      <c r="H84" s="28">
        <v>40900134.899999999</v>
      </c>
      <c r="I84" s="29">
        <v>0</v>
      </c>
      <c r="K84" s="42" t="s">
        <v>5</v>
      </c>
      <c r="L84" s="43" t="s">
        <v>162</v>
      </c>
      <c r="M84" s="44" t="s">
        <v>163</v>
      </c>
      <c r="N84" s="45">
        <v>40900134.899999999</v>
      </c>
      <c r="O84" s="45">
        <v>0</v>
      </c>
      <c r="P84" s="45">
        <v>0</v>
      </c>
      <c r="Q84" s="45">
        <v>0</v>
      </c>
      <c r="R84" s="45">
        <v>40900134.899999999</v>
      </c>
      <c r="S84" s="46">
        <v>0</v>
      </c>
      <c r="T84" s="47" t="str">
        <f>IF(K84=Balanza_de_Comprobación35[[#This Row],[Columna1]],"S","N")</f>
        <v>S</v>
      </c>
      <c r="U84" s="47" t="str">
        <f>IF(L84=Balanza_de_Comprobación35[[#This Row],[Columna2]],"S","N")</f>
        <v>S</v>
      </c>
      <c r="V84" s="47" t="str">
        <f>IF(M84=Balanza_de_Comprobación35[[#This Row],[Columna3]],"S","N")</f>
        <v>S</v>
      </c>
      <c r="W84" s="47" t="str">
        <f>IF(N84=Balanza_de_Comprobación35[[#This Row],[Columna4]],"S","N")</f>
        <v>S</v>
      </c>
      <c r="X84" s="47" t="str">
        <f>IF(O84=Balanza_de_Comprobación35[[#This Row],[Columna5]],"S","N")</f>
        <v>S</v>
      </c>
      <c r="Y84" s="47" t="str">
        <f>IF(P84=Balanza_de_Comprobación35[[#This Row],[Columna6]],"S","N")</f>
        <v>S</v>
      </c>
      <c r="Z84" s="47" t="str">
        <f>IF(Q84=Balanza_de_Comprobación35[[#This Row],[Columna7]],"S","N")</f>
        <v>S</v>
      </c>
      <c r="AA84" s="47" t="str">
        <f>IF(R84=Balanza_de_Comprobación35[[#This Row],[Columna8]],"S","N")</f>
        <v>S</v>
      </c>
      <c r="AB84" s="47" t="str">
        <f>IF(S84=Balanza_de_Comprobación35[[#This Row],[Columna9]],"S","N")</f>
        <v>S</v>
      </c>
    </row>
    <row r="85" spans="1:28" x14ac:dyDescent="0.25">
      <c r="A85" s="33" t="s">
        <v>5</v>
      </c>
      <c r="B85" s="53" t="s">
        <v>164</v>
      </c>
      <c r="C85" s="3" t="s">
        <v>165</v>
      </c>
      <c r="D85" s="28">
        <v>8720649.6300000008</v>
      </c>
      <c r="E85" s="28">
        <v>0</v>
      </c>
      <c r="F85" s="28">
        <v>0</v>
      </c>
      <c r="G85" s="28">
        <v>0</v>
      </c>
      <c r="H85" s="28">
        <v>8720649.6300000008</v>
      </c>
      <c r="I85" s="29">
        <v>0</v>
      </c>
      <c r="K85" s="42" t="s">
        <v>5</v>
      </c>
      <c r="L85" s="43" t="s">
        <v>164</v>
      </c>
      <c r="M85" s="44" t="s">
        <v>165</v>
      </c>
      <c r="N85" s="45">
        <v>8720649.6300000008</v>
      </c>
      <c r="O85" s="45">
        <v>0</v>
      </c>
      <c r="P85" s="45">
        <v>0</v>
      </c>
      <c r="Q85" s="45">
        <v>0</v>
      </c>
      <c r="R85" s="45">
        <v>8720649.6300000008</v>
      </c>
      <c r="S85" s="46">
        <v>0</v>
      </c>
      <c r="T85" s="47" t="str">
        <f>IF(K85=Balanza_de_Comprobación35[[#This Row],[Columna1]],"S","N")</f>
        <v>S</v>
      </c>
      <c r="U85" s="47" t="str">
        <f>IF(L85=Balanza_de_Comprobación35[[#This Row],[Columna2]],"S","N")</f>
        <v>S</v>
      </c>
      <c r="V85" s="47" t="str">
        <f>IF(M85=Balanza_de_Comprobación35[[#This Row],[Columna3]],"S","N")</f>
        <v>S</v>
      </c>
      <c r="W85" s="47" t="str">
        <f>IF(N85=Balanza_de_Comprobación35[[#This Row],[Columna4]],"S","N")</f>
        <v>S</v>
      </c>
      <c r="X85" s="47" t="str">
        <f>IF(O85=Balanza_de_Comprobación35[[#This Row],[Columna5]],"S","N")</f>
        <v>S</v>
      </c>
      <c r="Y85" s="47" t="str">
        <f>IF(P85=Balanza_de_Comprobación35[[#This Row],[Columna6]],"S","N")</f>
        <v>S</v>
      </c>
      <c r="Z85" s="47" t="str">
        <f>IF(Q85=Balanza_de_Comprobación35[[#This Row],[Columna7]],"S","N")</f>
        <v>S</v>
      </c>
      <c r="AA85" s="47" t="str">
        <f>IF(R85=Balanza_de_Comprobación35[[#This Row],[Columna8]],"S","N")</f>
        <v>S</v>
      </c>
      <c r="AB85" s="47" t="str">
        <f>IF(S85=Balanza_de_Comprobación35[[#This Row],[Columna9]],"S","N")</f>
        <v>S</v>
      </c>
    </row>
    <row r="86" spans="1:28" x14ac:dyDescent="0.25">
      <c r="A86" s="33" t="s">
        <v>5</v>
      </c>
      <c r="B86" s="53" t="s">
        <v>166</v>
      </c>
      <c r="C86" s="3" t="s">
        <v>167</v>
      </c>
      <c r="D86" s="28">
        <v>9611368.5899999999</v>
      </c>
      <c r="E86" s="28">
        <v>0</v>
      </c>
      <c r="F86" s="28">
        <v>0</v>
      </c>
      <c r="G86" s="28">
        <v>0</v>
      </c>
      <c r="H86" s="28">
        <v>9611368.5899999999</v>
      </c>
      <c r="I86" s="29">
        <v>0</v>
      </c>
      <c r="K86" s="42" t="s">
        <v>5</v>
      </c>
      <c r="L86" s="43" t="s">
        <v>166</v>
      </c>
      <c r="M86" s="44" t="s">
        <v>167</v>
      </c>
      <c r="N86" s="45">
        <v>9611368.5899999999</v>
      </c>
      <c r="O86" s="45">
        <v>0</v>
      </c>
      <c r="P86" s="45">
        <v>0</v>
      </c>
      <c r="Q86" s="45">
        <v>0</v>
      </c>
      <c r="R86" s="45">
        <v>9611368.5899999999</v>
      </c>
      <c r="S86" s="46">
        <v>0</v>
      </c>
      <c r="T86" s="47" t="str">
        <f>IF(K86=Balanza_de_Comprobación35[[#This Row],[Columna1]],"S","N")</f>
        <v>S</v>
      </c>
      <c r="U86" s="47" t="str">
        <f>IF(L86=Balanza_de_Comprobación35[[#This Row],[Columna2]],"S","N")</f>
        <v>S</v>
      </c>
      <c r="V86" s="47" t="str">
        <f>IF(M86=Balanza_de_Comprobación35[[#This Row],[Columna3]],"S","N")</f>
        <v>S</v>
      </c>
      <c r="W86" s="47" t="str">
        <f>IF(N86=Balanza_de_Comprobación35[[#This Row],[Columna4]],"S","N")</f>
        <v>S</v>
      </c>
      <c r="X86" s="47" t="str">
        <f>IF(O86=Balanza_de_Comprobación35[[#This Row],[Columna5]],"S","N")</f>
        <v>S</v>
      </c>
      <c r="Y86" s="47" t="str">
        <f>IF(P86=Balanza_de_Comprobación35[[#This Row],[Columna6]],"S","N")</f>
        <v>S</v>
      </c>
      <c r="Z86" s="47" t="str">
        <f>IF(Q86=Balanza_de_Comprobación35[[#This Row],[Columna7]],"S","N")</f>
        <v>S</v>
      </c>
      <c r="AA86" s="47" t="str">
        <f>IF(R86=Balanza_de_Comprobación35[[#This Row],[Columna8]],"S","N")</f>
        <v>S</v>
      </c>
      <c r="AB86" s="47" t="str">
        <f>IF(S86=Balanza_de_Comprobación35[[#This Row],[Columna9]],"S","N")</f>
        <v>S</v>
      </c>
    </row>
    <row r="87" spans="1:28" x14ac:dyDescent="0.25">
      <c r="A87" s="33" t="s">
        <v>5</v>
      </c>
      <c r="B87" s="53" t="s">
        <v>168</v>
      </c>
      <c r="C87" s="3" t="s">
        <v>169</v>
      </c>
      <c r="D87" s="28">
        <v>448962.36</v>
      </c>
      <c r="E87" s="28">
        <v>0</v>
      </c>
      <c r="F87" s="28">
        <v>0</v>
      </c>
      <c r="G87" s="28">
        <v>0</v>
      </c>
      <c r="H87" s="28">
        <v>448962.36</v>
      </c>
      <c r="I87" s="29">
        <v>0</v>
      </c>
      <c r="K87" s="42" t="s">
        <v>5</v>
      </c>
      <c r="L87" s="43" t="s">
        <v>168</v>
      </c>
      <c r="M87" s="44" t="s">
        <v>169</v>
      </c>
      <c r="N87" s="45">
        <v>448962.36</v>
      </c>
      <c r="O87" s="45">
        <v>0</v>
      </c>
      <c r="P87" s="45">
        <v>0</v>
      </c>
      <c r="Q87" s="45">
        <v>0</v>
      </c>
      <c r="R87" s="45">
        <v>448962.36</v>
      </c>
      <c r="S87" s="46">
        <v>0</v>
      </c>
      <c r="T87" s="47" t="str">
        <f>IF(K87=Balanza_de_Comprobación35[[#This Row],[Columna1]],"S","N")</f>
        <v>S</v>
      </c>
      <c r="U87" s="47" t="str">
        <f>IF(L87=Balanza_de_Comprobación35[[#This Row],[Columna2]],"S","N")</f>
        <v>S</v>
      </c>
      <c r="V87" s="47" t="str">
        <f>IF(M87=Balanza_de_Comprobación35[[#This Row],[Columna3]],"S","N")</f>
        <v>S</v>
      </c>
      <c r="W87" s="47" t="str">
        <f>IF(N87=Balanza_de_Comprobación35[[#This Row],[Columna4]],"S","N")</f>
        <v>S</v>
      </c>
      <c r="X87" s="47" t="str">
        <f>IF(O87=Balanza_de_Comprobación35[[#This Row],[Columna5]],"S","N")</f>
        <v>S</v>
      </c>
      <c r="Y87" s="47" t="str">
        <f>IF(P87=Balanza_de_Comprobación35[[#This Row],[Columna6]],"S","N")</f>
        <v>S</v>
      </c>
      <c r="Z87" s="47" t="str">
        <f>IF(Q87=Balanza_de_Comprobación35[[#This Row],[Columna7]],"S","N")</f>
        <v>S</v>
      </c>
      <c r="AA87" s="47" t="str">
        <f>IF(R87=Balanza_de_Comprobación35[[#This Row],[Columna8]],"S","N")</f>
        <v>S</v>
      </c>
      <c r="AB87" s="47" t="str">
        <f>IF(S87=Balanza_de_Comprobación35[[#This Row],[Columna9]],"S","N")</f>
        <v>S</v>
      </c>
    </row>
    <row r="88" spans="1:28" x14ac:dyDescent="0.25">
      <c r="A88" s="33" t="s">
        <v>5</v>
      </c>
      <c r="B88" s="53" t="s">
        <v>170</v>
      </c>
      <c r="C88" s="3" t="s">
        <v>171</v>
      </c>
      <c r="D88" s="28">
        <v>87693.2</v>
      </c>
      <c r="E88" s="28">
        <v>0</v>
      </c>
      <c r="F88" s="28">
        <v>0</v>
      </c>
      <c r="G88" s="28">
        <v>0</v>
      </c>
      <c r="H88" s="28">
        <v>87693.2</v>
      </c>
      <c r="I88" s="29">
        <v>0</v>
      </c>
      <c r="K88" s="42" t="s">
        <v>5</v>
      </c>
      <c r="L88" s="43" t="s">
        <v>170</v>
      </c>
      <c r="M88" s="44" t="s">
        <v>171</v>
      </c>
      <c r="N88" s="45">
        <v>87693.2</v>
      </c>
      <c r="O88" s="45">
        <v>0</v>
      </c>
      <c r="P88" s="45">
        <v>0</v>
      </c>
      <c r="Q88" s="45">
        <v>0</v>
      </c>
      <c r="R88" s="45">
        <v>87693.2</v>
      </c>
      <c r="S88" s="46">
        <v>0</v>
      </c>
      <c r="T88" s="47" t="str">
        <f>IF(K88=Balanza_de_Comprobación35[[#This Row],[Columna1]],"S","N")</f>
        <v>S</v>
      </c>
      <c r="U88" s="47" t="str">
        <f>IF(L88=Balanza_de_Comprobación35[[#This Row],[Columna2]],"S","N")</f>
        <v>S</v>
      </c>
      <c r="V88" s="47" t="str">
        <f>IF(M88=Balanza_de_Comprobación35[[#This Row],[Columna3]],"S","N")</f>
        <v>S</v>
      </c>
      <c r="W88" s="47" t="str">
        <f>IF(N88=Balanza_de_Comprobación35[[#This Row],[Columna4]],"S","N")</f>
        <v>S</v>
      </c>
      <c r="X88" s="47" t="str">
        <f>IF(O88=Balanza_de_Comprobación35[[#This Row],[Columna5]],"S","N")</f>
        <v>S</v>
      </c>
      <c r="Y88" s="47" t="str">
        <f>IF(P88=Balanza_de_Comprobación35[[#This Row],[Columna6]],"S","N")</f>
        <v>S</v>
      </c>
      <c r="Z88" s="47" t="str">
        <f>IF(Q88=Balanza_de_Comprobación35[[#This Row],[Columna7]],"S","N")</f>
        <v>S</v>
      </c>
      <c r="AA88" s="47" t="str">
        <f>IF(R88=Balanza_de_Comprobación35[[#This Row],[Columna8]],"S","N")</f>
        <v>S</v>
      </c>
      <c r="AB88" s="47" t="str">
        <f>IF(S88=Balanza_de_Comprobación35[[#This Row],[Columna9]],"S","N")</f>
        <v>S</v>
      </c>
    </row>
    <row r="89" spans="1:28" x14ac:dyDescent="0.25">
      <c r="A89" s="33" t="s">
        <v>5</v>
      </c>
      <c r="B89" s="53" t="s">
        <v>172</v>
      </c>
      <c r="C89" s="3" t="s">
        <v>173</v>
      </c>
      <c r="D89" s="28">
        <v>9565863.0999999996</v>
      </c>
      <c r="E89" s="28">
        <v>0</v>
      </c>
      <c r="F89" s="28">
        <v>0</v>
      </c>
      <c r="G89" s="28">
        <v>0</v>
      </c>
      <c r="H89" s="28">
        <v>9565863.0999999996</v>
      </c>
      <c r="I89" s="29">
        <v>0</v>
      </c>
      <c r="K89" s="42" t="s">
        <v>5</v>
      </c>
      <c r="L89" s="43" t="s">
        <v>172</v>
      </c>
      <c r="M89" s="44" t="s">
        <v>173</v>
      </c>
      <c r="N89" s="45">
        <v>9565863.0999999996</v>
      </c>
      <c r="O89" s="45">
        <v>0</v>
      </c>
      <c r="P89" s="45">
        <v>0</v>
      </c>
      <c r="Q89" s="45">
        <v>0</v>
      </c>
      <c r="R89" s="45">
        <v>9565863.0999999996</v>
      </c>
      <c r="S89" s="46">
        <v>0</v>
      </c>
      <c r="T89" s="47" t="str">
        <f>IF(K89=Balanza_de_Comprobación35[[#This Row],[Columna1]],"S","N")</f>
        <v>S</v>
      </c>
      <c r="U89" s="47" t="str">
        <f>IF(L89=Balanza_de_Comprobación35[[#This Row],[Columna2]],"S","N")</f>
        <v>S</v>
      </c>
      <c r="V89" s="47" t="str">
        <f>IF(M89=Balanza_de_Comprobación35[[#This Row],[Columna3]],"S","N")</f>
        <v>S</v>
      </c>
      <c r="W89" s="47" t="str">
        <f>IF(N89=Balanza_de_Comprobación35[[#This Row],[Columna4]],"S","N")</f>
        <v>S</v>
      </c>
      <c r="X89" s="47" t="str">
        <f>IF(O89=Balanza_de_Comprobación35[[#This Row],[Columna5]],"S","N")</f>
        <v>S</v>
      </c>
      <c r="Y89" s="47" t="str">
        <f>IF(P89=Balanza_de_Comprobación35[[#This Row],[Columna6]],"S","N")</f>
        <v>S</v>
      </c>
      <c r="Z89" s="47" t="str">
        <f>IF(Q89=Balanza_de_Comprobación35[[#This Row],[Columna7]],"S","N")</f>
        <v>S</v>
      </c>
      <c r="AA89" s="47" t="str">
        <f>IF(R89=Balanza_de_Comprobación35[[#This Row],[Columna8]],"S","N")</f>
        <v>S</v>
      </c>
      <c r="AB89" s="47" t="str">
        <f>IF(S89=Balanza_de_Comprobación35[[#This Row],[Columna9]],"S","N")</f>
        <v>S</v>
      </c>
    </row>
    <row r="90" spans="1:28" x14ac:dyDescent="0.25">
      <c r="A90" s="33" t="s">
        <v>5</v>
      </c>
      <c r="B90" s="53" t="s">
        <v>174</v>
      </c>
      <c r="C90" s="3" t="s">
        <v>175</v>
      </c>
      <c r="D90" s="28">
        <v>5779090.3200000003</v>
      </c>
      <c r="E90" s="28">
        <v>0</v>
      </c>
      <c r="F90" s="28">
        <v>0</v>
      </c>
      <c r="G90" s="28">
        <v>0</v>
      </c>
      <c r="H90" s="28">
        <v>5779090.3200000003</v>
      </c>
      <c r="I90" s="29">
        <v>0</v>
      </c>
      <c r="K90" s="42" t="s">
        <v>5</v>
      </c>
      <c r="L90" s="43" t="s">
        <v>174</v>
      </c>
      <c r="M90" s="44" t="s">
        <v>175</v>
      </c>
      <c r="N90" s="45">
        <v>5779090.3200000003</v>
      </c>
      <c r="O90" s="45">
        <v>0</v>
      </c>
      <c r="P90" s="45">
        <v>0</v>
      </c>
      <c r="Q90" s="45">
        <v>0</v>
      </c>
      <c r="R90" s="45">
        <v>5779090.3200000003</v>
      </c>
      <c r="S90" s="46">
        <v>0</v>
      </c>
      <c r="T90" s="47" t="str">
        <f>IF(K90=Balanza_de_Comprobación35[[#This Row],[Columna1]],"S","N")</f>
        <v>S</v>
      </c>
      <c r="U90" s="47" t="str">
        <f>IF(L90=Balanza_de_Comprobación35[[#This Row],[Columna2]],"S","N")</f>
        <v>S</v>
      </c>
      <c r="V90" s="47" t="str">
        <f>IF(M90=Balanza_de_Comprobación35[[#This Row],[Columna3]],"S","N")</f>
        <v>S</v>
      </c>
      <c r="W90" s="47" t="str">
        <f>IF(N90=Balanza_de_Comprobación35[[#This Row],[Columna4]],"S","N")</f>
        <v>S</v>
      </c>
      <c r="X90" s="47" t="str">
        <f>IF(O90=Balanza_de_Comprobación35[[#This Row],[Columna5]],"S","N")</f>
        <v>S</v>
      </c>
      <c r="Y90" s="47" t="str">
        <f>IF(P90=Balanza_de_Comprobación35[[#This Row],[Columna6]],"S","N")</f>
        <v>S</v>
      </c>
      <c r="Z90" s="47" t="str">
        <f>IF(Q90=Balanza_de_Comprobación35[[#This Row],[Columna7]],"S","N")</f>
        <v>S</v>
      </c>
      <c r="AA90" s="47" t="str">
        <f>IF(R90=Balanza_de_Comprobación35[[#This Row],[Columna8]],"S","N")</f>
        <v>S</v>
      </c>
      <c r="AB90" s="47" t="str">
        <f>IF(S90=Balanza_de_Comprobación35[[#This Row],[Columna9]],"S","N")</f>
        <v>S</v>
      </c>
    </row>
    <row r="91" spans="1:28" x14ac:dyDescent="0.25">
      <c r="A91" s="33" t="s">
        <v>5</v>
      </c>
      <c r="B91" s="53" t="s">
        <v>176</v>
      </c>
      <c r="C91" s="3" t="s">
        <v>177</v>
      </c>
      <c r="D91" s="28">
        <v>4530392.09</v>
      </c>
      <c r="E91" s="28">
        <v>0</v>
      </c>
      <c r="F91" s="28">
        <v>0</v>
      </c>
      <c r="G91" s="28">
        <v>0</v>
      </c>
      <c r="H91" s="28">
        <v>4530392.09</v>
      </c>
      <c r="I91" s="29">
        <v>0</v>
      </c>
      <c r="K91" s="42" t="s">
        <v>5</v>
      </c>
      <c r="L91" s="43" t="s">
        <v>176</v>
      </c>
      <c r="M91" s="44" t="s">
        <v>177</v>
      </c>
      <c r="N91" s="45">
        <v>4530392.09</v>
      </c>
      <c r="O91" s="45">
        <v>0</v>
      </c>
      <c r="P91" s="45">
        <v>0</v>
      </c>
      <c r="Q91" s="45">
        <v>0</v>
      </c>
      <c r="R91" s="45">
        <v>4530392.09</v>
      </c>
      <c r="S91" s="46">
        <v>0</v>
      </c>
      <c r="T91" s="47" t="str">
        <f>IF(K91=Balanza_de_Comprobación35[[#This Row],[Columna1]],"S","N")</f>
        <v>S</v>
      </c>
      <c r="U91" s="47" t="str">
        <f>IF(L91=Balanza_de_Comprobación35[[#This Row],[Columna2]],"S","N")</f>
        <v>S</v>
      </c>
      <c r="V91" s="47" t="str">
        <f>IF(M91=Balanza_de_Comprobación35[[#This Row],[Columna3]],"S","N")</f>
        <v>S</v>
      </c>
      <c r="W91" s="47" t="str">
        <f>IF(N91=Balanza_de_Comprobación35[[#This Row],[Columna4]],"S","N")</f>
        <v>S</v>
      </c>
      <c r="X91" s="47" t="str">
        <f>IF(O91=Balanza_de_Comprobación35[[#This Row],[Columna5]],"S","N")</f>
        <v>S</v>
      </c>
      <c r="Y91" s="47" t="str">
        <f>IF(P91=Balanza_de_Comprobación35[[#This Row],[Columna6]],"S","N")</f>
        <v>S</v>
      </c>
      <c r="Z91" s="47" t="str">
        <f>IF(Q91=Balanza_de_Comprobación35[[#This Row],[Columna7]],"S","N")</f>
        <v>S</v>
      </c>
      <c r="AA91" s="47" t="str">
        <f>IF(R91=Balanza_de_Comprobación35[[#This Row],[Columna8]],"S","N")</f>
        <v>S</v>
      </c>
      <c r="AB91" s="47" t="str">
        <f>IF(S91=Balanza_de_Comprobación35[[#This Row],[Columna9]],"S","N")</f>
        <v>S</v>
      </c>
    </row>
    <row r="92" spans="1:28" x14ac:dyDescent="0.25">
      <c r="A92" s="33" t="s">
        <v>5</v>
      </c>
      <c r="B92" s="53" t="s">
        <v>178</v>
      </c>
      <c r="C92" s="3" t="s">
        <v>179</v>
      </c>
      <c r="D92" s="28">
        <v>2156115.61</v>
      </c>
      <c r="E92" s="28">
        <v>0</v>
      </c>
      <c r="F92" s="28">
        <v>0</v>
      </c>
      <c r="G92" s="28">
        <v>0</v>
      </c>
      <c r="H92" s="28">
        <v>2156115.61</v>
      </c>
      <c r="I92" s="29">
        <v>0</v>
      </c>
      <c r="K92" s="42" t="s">
        <v>5</v>
      </c>
      <c r="L92" s="43" t="s">
        <v>178</v>
      </c>
      <c r="M92" s="44" t="s">
        <v>179</v>
      </c>
      <c r="N92" s="45">
        <v>2156115.61</v>
      </c>
      <c r="O92" s="45">
        <v>0</v>
      </c>
      <c r="P92" s="45">
        <v>0</v>
      </c>
      <c r="Q92" s="45">
        <v>0</v>
      </c>
      <c r="R92" s="45">
        <v>2156115.61</v>
      </c>
      <c r="S92" s="46">
        <v>0</v>
      </c>
      <c r="T92" s="47" t="str">
        <f>IF(K92=Balanza_de_Comprobación35[[#This Row],[Columna1]],"S","N")</f>
        <v>S</v>
      </c>
      <c r="U92" s="47" t="str">
        <f>IF(L92=Balanza_de_Comprobación35[[#This Row],[Columna2]],"S","N")</f>
        <v>S</v>
      </c>
      <c r="V92" s="47" t="str">
        <f>IF(M92=Balanza_de_Comprobación35[[#This Row],[Columna3]],"S","N")</f>
        <v>S</v>
      </c>
      <c r="W92" s="47" t="str">
        <f>IF(N92=Balanza_de_Comprobación35[[#This Row],[Columna4]],"S","N")</f>
        <v>S</v>
      </c>
      <c r="X92" s="47" t="str">
        <f>IF(O92=Balanza_de_Comprobación35[[#This Row],[Columna5]],"S","N")</f>
        <v>S</v>
      </c>
      <c r="Y92" s="47" t="str">
        <f>IF(P92=Balanza_de_Comprobación35[[#This Row],[Columna6]],"S","N")</f>
        <v>S</v>
      </c>
      <c r="Z92" s="47" t="str">
        <f>IF(Q92=Balanza_de_Comprobación35[[#This Row],[Columna7]],"S","N")</f>
        <v>S</v>
      </c>
      <c r="AA92" s="47" t="str">
        <f>IF(R92=Balanza_de_Comprobación35[[#This Row],[Columna8]],"S","N")</f>
        <v>S</v>
      </c>
      <c r="AB92" s="47" t="str">
        <f>IF(S92=Balanza_de_Comprobación35[[#This Row],[Columna9]],"S","N")</f>
        <v>S</v>
      </c>
    </row>
    <row r="93" spans="1:28" x14ac:dyDescent="0.25">
      <c r="A93" s="33" t="s">
        <v>5</v>
      </c>
      <c r="B93" s="53" t="s">
        <v>180</v>
      </c>
      <c r="C93" s="3" t="s">
        <v>181</v>
      </c>
      <c r="D93" s="28">
        <v>675</v>
      </c>
      <c r="E93" s="28">
        <v>0</v>
      </c>
      <c r="F93" s="28">
        <v>0</v>
      </c>
      <c r="G93" s="28">
        <v>0</v>
      </c>
      <c r="H93" s="28">
        <v>675</v>
      </c>
      <c r="I93" s="29">
        <v>0</v>
      </c>
      <c r="K93" s="42" t="s">
        <v>5</v>
      </c>
      <c r="L93" s="43" t="s">
        <v>180</v>
      </c>
      <c r="M93" s="44" t="s">
        <v>181</v>
      </c>
      <c r="N93" s="45">
        <v>675</v>
      </c>
      <c r="O93" s="45">
        <v>0</v>
      </c>
      <c r="P93" s="45">
        <v>0</v>
      </c>
      <c r="Q93" s="45">
        <v>0</v>
      </c>
      <c r="R93" s="45">
        <v>675</v>
      </c>
      <c r="S93" s="46">
        <v>0</v>
      </c>
      <c r="T93" s="47" t="str">
        <f>IF(K93=Balanza_de_Comprobación35[[#This Row],[Columna1]],"S","N")</f>
        <v>S</v>
      </c>
      <c r="U93" s="47" t="str">
        <f>IF(L93=Balanza_de_Comprobación35[[#This Row],[Columna2]],"S","N")</f>
        <v>S</v>
      </c>
      <c r="V93" s="47" t="str">
        <f>IF(M93=Balanza_de_Comprobación35[[#This Row],[Columna3]],"S","N")</f>
        <v>S</v>
      </c>
      <c r="W93" s="47" t="str">
        <f>IF(N93=Balanza_de_Comprobación35[[#This Row],[Columna4]],"S","N")</f>
        <v>S</v>
      </c>
      <c r="X93" s="47" t="str">
        <f>IF(O93=Balanza_de_Comprobación35[[#This Row],[Columna5]],"S","N")</f>
        <v>S</v>
      </c>
      <c r="Y93" s="47" t="str">
        <f>IF(P93=Balanza_de_Comprobación35[[#This Row],[Columna6]],"S","N")</f>
        <v>S</v>
      </c>
      <c r="Z93" s="47" t="str">
        <f>IF(Q93=Balanza_de_Comprobación35[[#This Row],[Columna7]],"S","N")</f>
        <v>S</v>
      </c>
      <c r="AA93" s="47" t="str">
        <f>IF(R93=Balanza_de_Comprobación35[[#This Row],[Columna8]],"S","N")</f>
        <v>S</v>
      </c>
      <c r="AB93" s="47" t="str">
        <f>IF(S93=Balanza_de_Comprobación35[[#This Row],[Columna9]],"S","N")</f>
        <v>S</v>
      </c>
    </row>
    <row r="94" spans="1:28" x14ac:dyDescent="0.25">
      <c r="A94" s="33" t="s">
        <v>5</v>
      </c>
      <c r="B94" s="53" t="s">
        <v>182</v>
      </c>
      <c r="C94" s="3" t="s">
        <v>183</v>
      </c>
      <c r="D94" s="28">
        <v>675</v>
      </c>
      <c r="E94" s="28">
        <v>0</v>
      </c>
      <c r="F94" s="28">
        <v>0</v>
      </c>
      <c r="G94" s="28">
        <v>0</v>
      </c>
      <c r="H94" s="28">
        <v>675</v>
      </c>
      <c r="I94" s="29">
        <v>0</v>
      </c>
      <c r="K94" s="42" t="s">
        <v>5</v>
      </c>
      <c r="L94" s="43" t="s">
        <v>182</v>
      </c>
      <c r="M94" s="44" t="s">
        <v>183</v>
      </c>
      <c r="N94" s="45">
        <v>675</v>
      </c>
      <c r="O94" s="45">
        <v>0</v>
      </c>
      <c r="P94" s="45">
        <v>0</v>
      </c>
      <c r="Q94" s="45">
        <v>0</v>
      </c>
      <c r="R94" s="45">
        <v>675</v>
      </c>
      <c r="S94" s="46">
        <v>0</v>
      </c>
      <c r="T94" s="47" t="str">
        <f>IF(K94=Balanza_de_Comprobación35[[#This Row],[Columna1]],"S","N")</f>
        <v>S</v>
      </c>
      <c r="U94" s="47" t="str">
        <f>IF(L94=Balanza_de_Comprobación35[[#This Row],[Columna2]],"S","N")</f>
        <v>S</v>
      </c>
      <c r="V94" s="47" t="str">
        <f>IF(M94=Balanza_de_Comprobación35[[#This Row],[Columna3]],"S","N")</f>
        <v>S</v>
      </c>
      <c r="W94" s="47" t="str">
        <f>IF(N94=Balanza_de_Comprobación35[[#This Row],[Columna4]],"S","N")</f>
        <v>S</v>
      </c>
      <c r="X94" s="47" t="str">
        <f>IF(O94=Balanza_de_Comprobación35[[#This Row],[Columna5]],"S","N")</f>
        <v>S</v>
      </c>
      <c r="Y94" s="47" t="str">
        <f>IF(P94=Balanza_de_Comprobación35[[#This Row],[Columna6]],"S","N")</f>
        <v>S</v>
      </c>
      <c r="Z94" s="47" t="str">
        <f>IF(Q94=Balanza_de_Comprobación35[[#This Row],[Columna7]],"S","N")</f>
        <v>S</v>
      </c>
      <c r="AA94" s="47" t="str">
        <f>IF(R94=Balanza_de_Comprobación35[[#This Row],[Columna8]],"S","N")</f>
        <v>S</v>
      </c>
      <c r="AB94" s="47" t="str">
        <f>IF(S94=Balanza_de_Comprobación35[[#This Row],[Columna9]],"S","N")</f>
        <v>S</v>
      </c>
    </row>
    <row r="95" spans="1:28" x14ac:dyDescent="0.25">
      <c r="A95" s="33" t="s">
        <v>5</v>
      </c>
      <c r="B95" s="53" t="s">
        <v>184</v>
      </c>
      <c r="C95" s="3" t="s">
        <v>185</v>
      </c>
      <c r="D95" s="28">
        <v>974881.32</v>
      </c>
      <c r="E95" s="28">
        <v>0</v>
      </c>
      <c r="F95" s="28">
        <v>0</v>
      </c>
      <c r="G95" s="28">
        <v>0</v>
      </c>
      <c r="H95" s="28">
        <v>974881.32</v>
      </c>
      <c r="I95" s="29">
        <v>0</v>
      </c>
      <c r="K95" s="42" t="s">
        <v>5</v>
      </c>
      <c r="L95" s="43" t="s">
        <v>184</v>
      </c>
      <c r="M95" s="44" t="s">
        <v>185</v>
      </c>
      <c r="N95" s="45">
        <v>974881.32</v>
      </c>
      <c r="O95" s="45">
        <v>0</v>
      </c>
      <c r="P95" s="45">
        <v>0</v>
      </c>
      <c r="Q95" s="45">
        <v>0</v>
      </c>
      <c r="R95" s="45">
        <v>974881.32</v>
      </c>
      <c r="S95" s="46">
        <v>0</v>
      </c>
      <c r="T95" s="47" t="str">
        <f>IF(K95=Balanza_de_Comprobación35[[#This Row],[Columna1]],"S","N")</f>
        <v>S</v>
      </c>
      <c r="U95" s="47" t="str">
        <f>IF(L95=Balanza_de_Comprobación35[[#This Row],[Columna2]],"S","N")</f>
        <v>S</v>
      </c>
      <c r="V95" s="47" t="str">
        <f>IF(M95=Balanza_de_Comprobación35[[#This Row],[Columna3]],"S","N")</f>
        <v>S</v>
      </c>
      <c r="W95" s="47" t="str">
        <f>IF(N95=Balanza_de_Comprobación35[[#This Row],[Columna4]],"S","N")</f>
        <v>S</v>
      </c>
      <c r="X95" s="47" t="str">
        <f>IF(O95=Balanza_de_Comprobación35[[#This Row],[Columna5]],"S","N")</f>
        <v>S</v>
      </c>
      <c r="Y95" s="47" t="str">
        <f>IF(P95=Balanza_de_Comprobación35[[#This Row],[Columna6]],"S","N")</f>
        <v>S</v>
      </c>
      <c r="Z95" s="47" t="str">
        <f>IF(Q95=Balanza_de_Comprobación35[[#This Row],[Columna7]],"S","N")</f>
        <v>S</v>
      </c>
      <c r="AA95" s="47" t="str">
        <f>IF(R95=Balanza_de_Comprobación35[[#This Row],[Columna8]],"S","N")</f>
        <v>S</v>
      </c>
      <c r="AB95" s="47" t="str">
        <f>IF(S95=Balanza_de_Comprobación35[[#This Row],[Columna9]],"S","N")</f>
        <v>S</v>
      </c>
    </row>
    <row r="96" spans="1:28" x14ac:dyDescent="0.25">
      <c r="A96" s="33" t="s">
        <v>5</v>
      </c>
      <c r="B96" s="53" t="s">
        <v>186</v>
      </c>
      <c r="C96" s="3" t="s">
        <v>187</v>
      </c>
      <c r="D96" s="28">
        <v>974881.32</v>
      </c>
      <c r="E96" s="28">
        <v>0</v>
      </c>
      <c r="F96" s="28">
        <v>0</v>
      </c>
      <c r="G96" s="28">
        <v>0</v>
      </c>
      <c r="H96" s="28">
        <v>974881.32</v>
      </c>
      <c r="I96" s="29">
        <v>0</v>
      </c>
      <c r="K96" s="42" t="s">
        <v>5</v>
      </c>
      <c r="L96" s="43" t="s">
        <v>186</v>
      </c>
      <c r="M96" s="44" t="s">
        <v>187</v>
      </c>
      <c r="N96" s="45">
        <v>974881.32</v>
      </c>
      <c r="O96" s="45">
        <v>0</v>
      </c>
      <c r="P96" s="45">
        <v>0</v>
      </c>
      <c r="Q96" s="45">
        <v>0</v>
      </c>
      <c r="R96" s="45">
        <v>974881.32</v>
      </c>
      <c r="S96" s="46">
        <v>0</v>
      </c>
      <c r="T96" s="47" t="str">
        <f>IF(K96=Balanza_de_Comprobación35[[#This Row],[Columna1]],"S","N")</f>
        <v>S</v>
      </c>
      <c r="U96" s="47" t="str">
        <f>IF(L96=Balanza_de_Comprobación35[[#This Row],[Columna2]],"S","N")</f>
        <v>S</v>
      </c>
      <c r="V96" s="47" t="str">
        <f>IF(M96=Balanza_de_Comprobación35[[#This Row],[Columna3]],"S","N")</f>
        <v>S</v>
      </c>
      <c r="W96" s="47" t="str">
        <f>IF(N96=Balanza_de_Comprobación35[[#This Row],[Columna4]],"S","N")</f>
        <v>S</v>
      </c>
      <c r="X96" s="47" t="str">
        <f>IF(O96=Balanza_de_Comprobación35[[#This Row],[Columna5]],"S","N")</f>
        <v>S</v>
      </c>
      <c r="Y96" s="47" t="str">
        <f>IF(P96=Balanza_de_Comprobación35[[#This Row],[Columna6]],"S","N")</f>
        <v>S</v>
      </c>
      <c r="Z96" s="47" t="str">
        <f>IF(Q96=Balanza_de_Comprobación35[[#This Row],[Columna7]],"S","N")</f>
        <v>S</v>
      </c>
      <c r="AA96" s="47" t="str">
        <f>IF(R96=Balanza_de_Comprobación35[[#This Row],[Columna8]],"S","N")</f>
        <v>S</v>
      </c>
      <c r="AB96" s="47" t="str">
        <f>IF(S96=Balanza_de_Comprobación35[[#This Row],[Columna9]],"S","N")</f>
        <v>S</v>
      </c>
    </row>
    <row r="97" spans="1:28" x14ac:dyDescent="0.25">
      <c r="A97" s="33" t="s">
        <v>104</v>
      </c>
      <c r="B97" s="53" t="s">
        <v>188</v>
      </c>
      <c r="C97" s="3" t="s">
        <v>189</v>
      </c>
      <c r="D97" s="28">
        <v>0</v>
      </c>
      <c r="E97" s="28">
        <v>26487688.510000002</v>
      </c>
      <c r="F97" s="28">
        <v>40223999.299999997</v>
      </c>
      <c r="G97" s="28">
        <v>0</v>
      </c>
      <c r="H97" s="28">
        <v>0</v>
      </c>
      <c r="I97" s="29">
        <v>-13736310.789999999</v>
      </c>
      <c r="K97" s="42" t="s">
        <v>104</v>
      </c>
      <c r="L97" s="43" t="s">
        <v>188</v>
      </c>
      <c r="M97" s="44" t="s">
        <v>189</v>
      </c>
      <c r="N97" s="45">
        <v>0</v>
      </c>
      <c r="O97" s="45">
        <v>26487688.510000002</v>
      </c>
      <c r="P97" s="45">
        <v>40223999.299999997</v>
      </c>
      <c r="Q97" s="45">
        <v>0</v>
      </c>
      <c r="R97" s="45">
        <v>0</v>
      </c>
      <c r="S97" s="46">
        <v>-13736310.789999999</v>
      </c>
      <c r="T97" s="47" t="str">
        <f>IF(K97=Balanza_de_Comprobación35[[#This Row],[Columna1]],"S","N")</f>
        <v>S</v>
      </c>
      <c r="U97" s="47" t="str">
        <f>IF(L97=Balanza_de_Comprobación35[[#This Row],[Columna2]],"S","N")</f>
        <v>S</v>
      </c>
      <c r="V97" s="47" t="str">
        <f>IF(M97=Balanza_de_Comprobación35[[#This Row],[Columna3]],"S","N")</f>
        <v>S</v>
      </c>
      <c r="W97" s="47" t="str">
        <f>IF(N97=Balanza_de_Comprobación35[[#This Row],[Columna4]],"S","N")</f>
        <v>S</v>
      </c>
      <c r="X97" s="47" t="str">
        <f>IF(O97=Balanza_de_Comprobación35[[#This Row],[Columna5]],"S","N")</f>
        <v>S</v>
      </c>
      <c r="Y97" s="47" t="str">
        <f>IF(P97=Balanza_de_Comprobación35[[#This Row],[Columna6]],"S","N")</f>
        <v>S</v>
      </c>
      <c r="Z97" s="47" t="str">
        <f>IF(Q97=Balanza_de_Comprobación35[[#This Row],[Columna7]],"S","N")</f>
        <v>S</v>
      </c>
      <c r="AA97" s="47" t="str">
        <f>IF(R97=Balanza_de_Comprobación35[[#This Row],[Columna8]],"S","N")</f>
        <v>S</v>
      </c>
      <c r="AB97" s="47" t="str">
        <f>IF(S97=Balanza_de_Comprobación35[[#This Row],[Columna9]],"S","N")</f>
        <v>S</v>
      </c>
    </row>
    <row r="98" spans="1:28" x14ac:dyDescent="0.25">
      <c r="A98" s="33" t="s">
        <v>104</v>
      </c>
      <c r="B98" s="53" t="s">
        <v>190</v>
      </c>
      <c r="C98" s="3" t="s">
        <v>191</v>
      </c>
      <c r="D98" s="28">
        <v>0</v>
      </c>
      <c r="E98" s="28">
        <v>26487688.510000002</v>
      </c>
      <c r="F98" s="28">
        <v>40223999.299999997</v>
      </c>
      <c r="G98" s="28">
        <v>0</v>
      </c>
      <c r="H98" s="28">
        <v>0</v>
      </c>
      <c r="I98" s="29">
        <v>-13736310.789999999</v>
      </c>
      <c r="K98" s="42" t="s">
        <v>104</v>
      </c>
      <c r="L98" s="43" t="s">
        <v>190</v>
      </c>
      <c r="M98" s="44" t="s">
        <v>191</v>
      </c>
      <c r="N98" s="45">
        <v>0</v>
      </c>
      <c r="O98" s="45">
        <v>26487688.510000002</v>
      </c>
      <c r="P98" s="45">
        <v>40223999.299999997</v>
      </c>
      <c r="Q98" s="45">
        <v>0</v>
      </c>
      <c r="R98" s="45">
        <v>0</v>
      </c>
      <c r="S98" s="46">
        <v>-13736310.789999999</v>
      </c>
      <c r="T98" s="47" t="str">
        <f>IF(K98=Balanza_de_Comprobación35[[#This Row],[Columna1]],"S","N")</f>
        <v>S</v>
      </c>
      <c r="U98" s="47" t="str">
        <f>IF(L98=Balanza_de_Comprobación35[[#This Row],[Columna2]],"S","N")</f>
        <v>S</v>
      </c>
      <c r="V98" s="47" t="str">
        <f>IF(M98=Balanza_de_Comprobación35[[#This Row],[Columna3]],"S","N")</f>
        <v>S</v>
      </c>
      <c r="W98" s="47" t="str">
        <f>IF(N98=Balanza_de_Comprobación35[[#This Row],[Columna4]],"S","N")</f>
        <v>S</v>
      </c>
      <c r="X98" s="47" t="str">
        <f>IF(O98=Balanza_de_Comprobación35[[#This Row],[Columna5]],"S","N")</f>
        <v>S</v>
      </c>
      <c r="Y98" s="47" t="str">
        <f>IF(P98=Balanza_de_Comprobación35[[#This Row],[Columna6]],"S","N")</f>
        <v>S</v>
      </c>
      <c r="Z98" s="47" t="str">
        <f>IF(Q98=Balanza_de_Comprobación35[[#This Row],[Columna7]],"S","N")</f>
        <v>S</v>
      </c>
      <c r="AA98" s="47" t="str">
        <f>IF(R98=Balanza_de_Comprobación35[[#This Row],[Columna8]],"S","N")</f>
        <v>S</v>
      </c>
      <c r="AB98" s="47" t="str">
        <f>IF(S98=Balanza_de_Comprobación35[[#This Row],[Columna9]],"S","N")</f>
        <v>S</v>
      </c>
    </row>
    <row r="99" spans="1:28" x14ac:dyDescent="0.25">
      <c r="A99" s="33" t="s">
        <v>104</v>
      </c>
      <c r="B99" s="52" t="s">
        <v>192</v>
      </c>
      <c r="C99" s="54" t="s">
        <v>193</v>
      </c>
      <c r="D99" s="28">
        <v>0</v>
      </c>
      <c r="E99" s="28">
        <v>914418402.59000003</v>
      </c>
      <c r="F99" s="28">
        <v>1113443209.1800001</v>
      </c>
      <c r="G99" s="28">
        <v>1160546666.3800001</v>
      </c>
      <c r="H99" s="28">
        <v>0</v>
      </c>
      <c r="I99" s="29">
        <v>961521859.78999996</v>
      </c>
      <c r="K99" s="42" t="s">
        <v>104</v>
      </c>
      <c r="L99" s="43" t="s">
        <v>192</v>
      </c>
      <c r="M99" s="44" t="s">
        <v>193</v>
      </c>
      <c r="N99" s="45">
        <v>0</v>
      </c>
      <c r="O99" s="45">
        <v>914418402.59000003</v>
      </c>
      <c r="P99" s="45">
        <v>1113443209.1800001</v>
      </c>
      <c r="Q99" s="45">
        <v>1160546666.3800001</v>
      </c>
      <c r="R99" s="45">
        <v>0</v>
      </c>
      <c r="S99" s="46">
        <v>961521859.78999996</v>
      </c>
      <c r="T99" s="47" t="str">
        <f>IF(K99=Balanza_de_Comprobación35[[#This Row],[Columna1]],"S","N")</f>
        <v>S</v>
      </c>
      <c r="U99" s="47" t="str">
        <f>IF(L99=Balanza_de_Comprobación35[[#This Row],[Columna2]],"S","N")</f>
        <v>S</v>
      </c>
      <c r="V99" s="47" t="str">
        <f>IF(M99=Balanza_de_Comprobación35[[#This Row],[Columna3]],"S","N")</f>
        <v>S</v>
      </c>
      <c r="W99" s="47" t="str">
        <f>IF(N99=Balanza_de_Comprobación35[[#This Row],[Columna4]],"S","N")</f>
        <v>S</v>
      </c>
      <c r="X99" s="47" t="str">
        <f>IF(O99=Balanza_de_Comprobación35[[#This Row],[Columna5]],"S","N")</f>
        <v>S</v>
      </c>
      <c r="Y99" s="47" t="str">
        <f>IF(P99=Balanza_de_Comprobación35[[#This Row],[Columna6]],"S","N")</f>
        <v>S</v>
      </c>
      <c r="Z99" s="47" t="str">
        <f>IF(Q99=Balanza_de_Comprobación35[[#This Row],[Columna7]],"S","N")</f>
        <v>S</v>
      </c>
      <c r="AA99" s="47" t="str">
        <f>IF(R99=Balanza_de_Comprobación35[[#This Row],[Columna8]],"S","N")</f>
        <v>S</v>
      </c>
      <c r="AB99" s="47" t="str">
        <f>IF(S99=Balanza_de_Comprobación35[[#This Row],[Columna9]],"S","N")</f>
        <v>S</v>
      </c>
    </row>
    <row r="100" spans="1:28" x14ac:dyDescent="0.25">
      <c r="A100" s="33" t="s">
        <v>104</v>
      </c>
      <c r="B100" s="52" t="s">
        <v>194</v>
      </c>
      <c r="C100" s="54" t="s">
        <v>195</v>
      </c>
      <c r="D100" s="28">
        <v>0</v>
      </c>
      <c r="E100" s="28">
        <v>914418402.59000003</v>
      </c>
      <c r="F100" s="28">
        <v>1113443209.1800001</v>
      </c>
      <c r="G100" s="28">
        <v>1160546666.3800001</v>
      </c>
      <c r="H100" s="28">
        <v>0</v>
      </c>
      <c r="I100" s="29">
        <v>961521859.78999996</v>
      </c>
      <c r="K100" s="42" t="s">
        <v>104</v>
      </c>
      <c r="L100" s="43" t="s">
        <v>194</v>
      </c>
      <c r="M100" s="44" t="s">
        <v>195</v>
      </c>
      <c r="N100" s="45">
        <v>0</v>
      </c>
      <c r="O100" s="45">
        <v>914418402.59000003</v>
      </c>
      <c r="P100" s="45">
        <v>1113443209.1800001</v>
      </c>
      <c r="Q100" s="45">
        <v>1160546666.3800001</v>
      </c>
      <c r="R100" s="45">
        <v>0</v>
      </c>
      <c r="S100" s="46">
        <v>961521859.78999996</v>
      </c>
      <c r="T100" s="47" t="str">
        <f>IF(K100=Balanza_de_Comprobación35[[#This Row],[Columna1]],"S","N")</f>
        <v>S</v>
      </c>
      <c r="U100" s="47" t="str">
        <f>IF(L100=Balanza_de_Comprobación35[[#This Row],[Columna2]],"S","N")</f>
        <v>S</v>
      </c>
      <c r="V100" s="47" t="str">
        <f>IF(M100=Balanza_de_Comprobación35[[#This Row],[Columna3]],"S","N")</f>
        <v>S</v>
      </c>
      <c r="W100" s="47" t="str">
        <f>IF(N100=Balanza_de_Comprobación35[[#This Row],[Columna4]],"S","N")</f>
        <v>S</v>
      </c>
      <c r="X100" s="47" t="str">
        <f>IF(O100=Balanza_de_Comprobación35[[#This Row],[Columna5]],"S","N")</f>
        <v>S</v>
      </c>
      <c r="Y100" s="47" t="str">
        <f>IF(P100=Balanza_de_Comprobación35[[#This Row],[Columna6]],"S","N")</f>
        <v>S</v>
      </c>
      <c r="Z100" s="47" t="str">
        <f>IF(Q100=Balanza_de_Comprobación35[[#This Row],[Columna7]],"S","N")</f>
        <v>S</v>
      </c>
      <c r="AA100" s="47" t="str">
        <f>IF(R100=Balanza_de_Comprobación35[[#This Row],[Columna8]],"S","N")</f>
        <v>S</v>
      </c>
      <c r="AB100" s="47" t="str">
        <f>IF(S100=Balanza_de_Comprobación35[[#This Row],[Columna9]],"S","N")</f>
        <v>S</v>
      </c>
    </row>
    <row r="101" spans="1:28" x14ac:dyDescent="0.25">
      <c r="A101" s="33" t="s">
        <v>104</v>
      </c>
      <c r="B101" s="53" t="s">
        <v>196</v>
      </c>
      <c r="C101" s="3" t="s">
        <v>197</v>
      </c>
      <c r="D101" s="28">
        <v>0</v>
      </c>
      <c r="E101" s="28">
        <v>914418402.59000003</v>
      </c>
      <c r="F101" s="28">
        <v>1113443209.1800001</v>
      </c>
      <c r="G101" s="28">
        <v>1137825565.74</v>
      </c>
      <c r="H101" s="28">
        <v>0</v>
      </c>
      <c r="I101" s="29">
        <v>938800759.14999998</v>
      </c>
      <c r="K101" s="42" t="s">
        <v>104</v>
      </c>
      <c r="L101" s="43" t="s">
        <v>196</v>
      </c>
      <c r="M101" s="44" t="s">
        <v>197</v>
      </c>
      <c r="N101" s="45">
        <v>0</v>
      </c>
      <c r="O101" s="45">
        <v>914418402.59000003</v>
      </c>
      <c r="P101" s="45">
        <v>1113443209.1800001</v>
      </c>
      <c r="Q101" s="45">
        <v>1137825565.74</v>
      </c>
      <c r="R101" s="45">
        <v>0</v>
      </c>
      <c r="S101" s="46">
        <v>938800759.14999998</v>
      </c>
      <c r="T101" s="47" t="str">
        <f>IF(K101=Balanza_de_Comprobación35[[#This Row],[Columna1]],"S","N")</f>
        <v>S</v>
      </c>
      <c r="U101" s="47" t="str">
        <f>IF(L101=Balanza_de_Comprobación35[[#This Row],[Columna2]],"S","N")</f>
        <v>S</v>
      </c>
      <c r="V101" s="47" t="str">
        <f>IF(M101=Balanza_de_Comprobación35[[#This Row],[Columna3]],"S","N")</f>
        <v>S</v>
      </c>
      <c r="W101" s="47" t="str">
        <f>IF(N101=Balanza_de_Comprobación35[[#This Row],[Columna4]],"S","N")</f>
        <v>S</v>
      </c>
      <c r="X101" s="47" t="str">
        <f>IF(O101=Balanza_de_Comprobación35[[#This Row],[Columna5]],"S","N")</f>
        <v>S</v>
      </c>
      <c r="Y101" s="47" t="str">
        <f>IF(P101=Balanza_de_Comprobación35[[#This Row],[Columna6]],"S","N")</f>
        <v>S</v>
      </c>
      <c r="Z101" s="47" t="str">
        <f>IF(Q101=Balanza_de_Comprobación35[[#This Row],[Columna7]],"S","N")</f>
        <v>S</v>
      </c>
      <c r="AA101" s="47" t="str">
        <f>IF(R101=Balanza_de_Comprobación35[[#This Row],[Columna8]],"S","N")</f>
        <v>S</v>
      </c>
      <c r="AB101" s="47" t="str">
        <f>IF(S101=Balanza_de_Comprobación35[[#This Row],[Columna9]],"S","N")</f>
        <v>S</v>
      </c>
    </row>
    <row r="102" spans="1:28" x14ac:dyDescent="0.25">
      <c r="A102" s="33" t="s">
        <v>104</v>
      </c>
      <c r="B102" s="53" t="s">
        <v>198</v>
      </c>
      <c r="C102" s="3" t="s">
        <v>199</v>
      </c>
      <c r="D102" s="28">
        <v>0</v>
      </c>
      <c r="E102" s="28">
        <v>240081583.24000001</v>
      </c>
      <c r="F102" s="28">
        <v>907338242.20000005</v>
      </c>
      <c r="G102" s="28">
        <v>917348166.46000004</v>
      </c>
      <c r="H102" s="28">
        <v>0</v>
      </c>
      <c r="I102" s="29">
        <v>250091507.5</v>
      </c>
      <c r="K102" s="42" t="s">
        <v>104</v>
      </c>
      <c r="L102" s="43" t="s">
        <v>198</v>
      </c>
      <c r="M102" s="44" t="s">
        <v>199</v>
      </c>
      <c r="N102" s="45">
        <v>0</v>
      </c>
      <c r="O102" s="45">
        <v>240081583.24000001</v>
      </c>
      <c r="P102" s="45">
        <v>907338242.20000005</v>
      </c>
      <c r="Q102" s="45">
        <v>917348166.46000004</v>
      </c>
      <c r="R102" s="45">
        <v>0</v>
      </c>
      <c r="S102" s="46">
        <v>250091507.5</v>
      </c>
      <c r="T102" s="47" t="str">
        <f>IF(K102=Balanza_de_Comprobación35[[#This Row],[Columna1]],"S","N")</f>
        <v>S</v>
      </c>
      <c r="U102" s="47" t="str">
        <f>IF(L102=Balanza_de_Comprobación35[[#This Row],[Columna2]],"S","N")</f>
        <v>S</v>
      </c>
      <c r="V102" s="47" t="str">
        <f>IF(M102=Balanza_de_Comprobación35[[#This Row],[Columna3]],"S","N")</f>
        <v>S</v>
      </c>
      <c r="W102" s="47" t="str">
        <f>IF(N102=Balanza_de_Comprobación35[[#This Row],[Columna4]],"S","N")</f>
        <v>S</v>
      </c>
      <c r="X102" s="47" t="str">
        <f>IF(O102=Balanza_de_Comprobación35[[#This Row],[Columna5]],"S","N")</f>
        <v>S</v>
      </c>
      <c r="Y102" s="47" t="str">
        <f>IF(P102=Balanza_de_Comprobación35[[#This Row],[Columna6]],"S","N")</f>
        <v>S</v>
      </c>
      <c r="Z102" s="47" t="str">
        <f>IF(Q102=Balanza_de_Comprobación35[[#This Row],[Columna7]],"S","N")</f>
        <v>S</v>
      </c>
      <c r="AA102" s="47" t="str">
        <f>IF(R102=Balanza_de_Comprobación35[[#This Row],[Columna8]],"S","N")</f>
        <v>S</v>
      </c>
      <c r="AB102" s="47" t="str">
        <f>IF(S102=Balanza_de_Comprobación35[[#This Row],[Columna9]],"S","N")</f>
        <v>S</v>
      </c>
    </row>
    <row r="103" spans="1:28" x14ac:dyDescent="0.25">
      <c r="A103" s="33" t="s">
        <v>104</v>
      </c>
      <c r="B103" s="53" t="s">
        <v>200</v>
      </c>
      <c r="C103" s="3" t="s">
        <v>201</v>
      </c>
      <c r="D103" s="28">
        <v>0</v>
      </c>
      <c r="E103" s="28">
        <v>56237455.119999997</v>
      </c>
      <c r="F103" s="28">
        <v>493799265.42000002</v>
      </c>
      <c r="G103" s="28">
        <v>499095991.70999998</v>
      </c>
      <c r="H103" s="28">
        <v>0</v>
      </c>
      <c r="I103" s="29">
        <v>61534181.409999996</v>
      </c>
      <c r="K103" s="42" t="s">
        <v>104</v>
      </c>
      <c r="L103" s="43" t="s">
        <v>200</v>
      </c>
      <c r="M103" s="44" t="s">
        <v>201</v>
      </c>
      <c r="N103" s="45">
        <v>0</v>
      </c>
      <c r="O103" s="45">
        <v>56237455.119999997</v>
      </c>
      <c r="P103" s="45">
        <v>493799265.42000002</v>
      </c>
      <c r="Q103" s="45">
        <v>499095991.70999998</v>
      </c>
      <c r="R103" s="45">
        <v>0</v>
      </c>
      <c r="S103" s="46">
        <v>61534181.409999996</v>
      </c>
      <c r="T103" s="47" t="str">
        <f>IF(K103=Balanza_de_Comprobación35[[#This Row],[Columna1]],"S","N")</f>
        <v>S</v>
      </c>
      <c r="U103" s="47" t="str">
        <f>IF(L103=Balanza_de_Comprobación35[[#This Row],[Columna2]],"S","N")</f>
        <v>S</v>
      </c>
      <c r="V103" s="47" t="str">
        <f>IF(M103=Balanza_de_Comprobación35[[#This Row],[Columna3]],"S","N")</f>
        <v>S</v>
      </c>
      <c r="W103" s="47" t="str">
        <f>IF(N103=Balanza_de_Comprobación35[[#This Row],[Columna4]],"S","N")</f>
        <v>S</v>
      </c>
      <c r="X103" s="47" t="str">
        <f>IF(O103=Balanza_de_Comprobación35[[#This Row],[Columna5]],"S","N")</f>
        <v>S</v>
      </c>
      <c r="Y103" s="47" t="str">
        <f>IF(P103=Balanza_de_Comprobación35[[#This Row],[Columna6]],"S","N")</f>
        <v>S</v>
      </c>
      <c r="Z103" s="47" t="str">
        <f>IF(Q103=Balanza_de_Comprobación35[[#This Row],[Columna7]],"S","N")</f>
        <v>S</v>
      </c>
      <c r="AA103" s="47" t="str">
        <f>IF(R103=Balanza_de_Comprobación35[[#This Row],[Columna8]],"S","N")</f>
        <v>S</v>
      </c>
      <c r="AB103" s="47" t="str">
        <f>IF(S103=Balanza_de_Comprobación35[[#This Row],[Columna9]],"S","N")</f>
        <v>S</v>
      </c>
    </row>
    <row r="104" spans="1:28" x14ac:dyDescent="0.25">
      <c r="A104" s="33" t="s">
        <v>104</v>
      </c>
      <c r="B104" s="53" t="s">
        <v>202</v>
      </c>
      <c r="C104" s="3" t="s">
        <v>203</v>
      </c>
      <c r="D104" s="28">
        <v>0</v>
      </c>
      <c r="E104" s="28">
        <v>3811796.24</v>
      </c>
      <c r="F104" s="28">
        <v>0</v>
      </c>
      <c r="G104" s="28">
        <v>0</v>
      </c>
      <c r="H104" s="28">
        <v>0</v>
      </c>
      <c r="I104" s="29">
        <v>3811796.24</v>
      </c>
      <c r="K104" s="42" t="s">
        <v>104</v>
      </c>
      <c r="L104" s="43" t="s">
        <v>202</v>
      </c>
      <c r="M104" s="44" t="s">
        <v>203</v>
      </c>
      <c r="N104" s="45">
        <v>0</v>
      </c>
      <c r="O104" s="45">
        <v>3811796.24</v>
      </c>
      <c r="P104" s="45">
        <v>0</v>
      </c>
      <c r="Q104" s="45">
        <v>0</v>
      </c>
      <c r="R104" s="45">
        <v>0</v>
      </c>
      <c r="S104" s="46">
        <v>3811796.24</v>
      </c>
      <c r="T104" s="47" t="str">
        <f>IF(K104=Balanza_de_Comprobación35[[#This Row],[Columna1]],"S","N")</f>
        <v>S</v>
      </c>
      <c r="U104" s="47" t="str">
        <f>IF(L104=Balanza_de_Comprobación35[[#This Row],[Columna2]],"S","N")</f>
        <v>S</v>
      </c>
      <c r="V104" s="47" t="str">
        <f>IF(M104=Balanza_de_Comprobación35[[#This Row],[Columna3]],"S","N")</f>
        <v>S</v>
      </c>
      <c r="W104" s="47" t="str">
        <f>IF(N104=Balanza_de_Comprobación35[[#This Row],[Columna4]],"S","N")</f>
        <v>S</v>
      </c>
      <c r="X104" s="47" t="str">
        <f>IF(O104=Balanza_de_Comprobación35[[#This Row],[Columna5]],"S","N")</f>
        <v>S</v>
      </c>
      <c r="Y104" s="47" t="str">
        <f>IF(P104=Balanza_de_Comprobación35[[#This Row],[Columna6]],"S","N")</f>
        <v>S</v>
      </c>
      <c r="Z104" s="47" t="str">
        <f>IF(Q104=Balanza_de_Comprobación35[[#This Row],[Columna7]],"S","N")</f>
        <v>S</v>
      </c>
      <c r="AA104" s="47" t="str">
        <f>IF(R104=Balanza_de_Comprobación35[[#This Row],[Columna8]],"S","N")</f>
        <v>S</v>
      </c>
      <c r="AB104" s="47" t="str">
        <f>IF(S104=Balanza_de_Comprobación35[[#This Row],[Columna9]],"S","N")</f>
        <v>S</v>
      </c>
    </row>
    <row r="105" spans="1:28" x14ac:dyDescent="0.25">
      <c r="A105" s="33" t="s">
        <v>104</v>
      </c>
      <c r="B105" s="53" t="s">
        <v>204</v>
      </c>
      <c r="C105" s="3" t="s">
        <v>205</v>
      </c>
      <c r="D105" s="28">
        <v>0</v>
      </c>
      <c r="E105" s="28">
        <v>16457339.52</v>
      </c>
      <c r="F105" s="28">
        <v>0</v>
      </c>
      <c r="G105" s="28">
        <v>0</v>
      </c>
      <c r="H105" s="28">
        <v>0</v>
      </c>
      <c r="I105" s="29">
        <v>16457339.52</v>
      </c>
      <c r="K105" s="42" t="s">
        <v>104</v>
      </c>
      <c r="L105" s="43" t="s">
        <v>204</v>
      </c>
      <c r="M105" s="44" t="s">
        <v>205</v>
      </c>
      <c r="N105" s="45">
        <v>0</v>
      </c>
      <c r="O105" s="45">
        <v>16457339.52</v>
      </c>
      <c r="P105" s="45">
        <v>0</v>
      </c>
      <c r="Q105" s="45">
        <v>0</v>
      </c>
      <c r="R105" s="45">
        <v>0</v>
      </c>
      <c r="S105" s="46">
        <v>16457339.52</v>
      </c>
      <c r="T105" s="47" t="str">
        <f>IF(K105=Balanza_de_Comprobación35[[#This Row],[Columna1]],"S","N")</f>
        <v>S</v>
      </c>
      <c r="U105" s="47" t="str">
        <f>IF(L105=Balanza_de_Comprobación35[[#This Row],[Columna2]],"S","N")</f>
        <v>S</v>
      </c>
      <c r="V105" s="47" t="str">
        <f>IF(M105=Balanza_de_Comprobación35[[#This Row],[Columna3]],"S","N")</f>
        <v>S</v>
      </c>
      <c r="W105" s="47" t="str">
        <f>IF(N105=Balanza_de_Comprobación35[[#This Row],[Columna4]],"S","N")</f>
        <v>S</v>
      </c>
      <c r="X105" s="47" t="str">
        <f>IF(O105=Balanza_de_Comprobación35[[#This Row],[Columna5]],"S","N")</f>
        <v>S</v>
      </c>
      <c r="Y105" s="47" t="str">
        <f>IF(P105=Balanza_de_Comprobación35[[#This Row],[Columna6]],"S","N")</f>
        <v>S</v>
      </c>
      <c r="Z105" s="47" t="str">
        <f>IF(Q105=Balanza_de_Comprobación35[[#This Row],[Columna7]],"S","N")</f>
        <v>S</v>
      </c>
      <c r="AA105" s="47" t="str">
        <f>IF(R105=Balanza_de_Comprobación35[[#This Row],[Columna8]],"S","N")</f>
        <v>S</v>
      </c>
      <c r="AB105" s="47" t="str">
        <f>IF(S105=Balanza_de_Comprobación35[[#This Row],[Columna9]],"S","N")</f>
        <v>S</v>
      </c>
    </row>
    <row r="106" spans="1:28" x14ac:dyDescent="0.25">
      <c r="A106" s="33" t="s">
        <v>104</v>
      </c>
      <c r="B106" s="53" t="s">
        <v>206</v>
      </c>
      <c r="C106" s="3" t="s">
        <v>205</v>
      </c>
      <c r="D106" s="28">
        <v>0</v>
      </c>
      <c r="E106" s="28">
        <v>16457339.52</v>
      </c>
      <c r="F106" s="28">
        <v>0</v>
      </c>
      <c r="G106" s="28">
        <v>0</v>
      </c>
      <c r="H106" s="28">
        <v>0</v>
      </c>
      <c r="I106" s="29">
        <v>16457339.52</v>
      </c>
      <c r="K106" s="42" t="s">
        <v>104</v>
      </c>
      <c r="L106" s="43" t="s">
        <v>206</v>
      </c>
      <c r="M106" s="44" t="s">
        <v>205</v>
      </c>
      <c r="N106" s="45">
        <v>0</v>
      </c>
      <c r="O106" s="45">
        <v>16457339.52</v>
      </c>
      <c r="P106" s="45">
        <v>0</v>
      </c>
      <c r="Q106" s="45">
        <v>0</v>
      </c>
      <c r="R106" s="45">
        <v>0</v>
      </c>
      <c r="S106" s="46">
        <v>16457339.52</v>
      </c>
      <c r="T106" s="47" t="str">
        <f>IF(K106=Balanza_de_Comprobación35[[#This Row],[Columna1]],"S","N")</f>
        <v>S</v>
      </c>
      <c r="U106" s="47" t="str">
        <f>IF(L106=Balanza_de_Comprobación35[[#This Row],[Columna2]],"S","N")</f>
        <v>S</v>
      </c>
      <c r="V106" s="47" t="str">
        <f>IF(M106=Balanza_de_Comprobación35[[#This Row],[Columna3]],"S","N")</f>
        <v>S</v>
      </c>
      <c r="W106" s="47" t="str">
        <f>IF(N106=Balanza_de_Comprobación35[[#This Row],[Columna4]],"S","N")</f>
        <v>S</v>
      </c>
      <c r="X106" s="47" t="str">
        <f>IF(O106=Balanza_de_Comprobación35[[#This Row],[Columna5]],"S","N")</f>
        <v>S</v>
      </c>
      <c r="Y106" s="47" t="str">
        <f>IF(P106=Balanza_de_Comprobación35[[#This Row],[Columna6]],"S","N")</f>
        <v>S</v>
      </c>
      <c r="Z106" s="47" t="str">
        <f>IF(Q106=Balanza_de_Comprobación35[[#This Row],[Columna7]],"S","N")</f>
        <v>S</v>
      </c>
      <c r="AA106" s="47" t="str">
        <f>IF(R106=Balanza_de_Comprobación35[[#This Row],[Columna8]],"S","N")</f>
        <v>S</v>
      </c>
      <c r="AB106" s="47" t="str">
        <f>IF(S106=Balanza_de_Comprobación35[[#This Row],[Columna9]],"S","N")</f>
        <v>S</v>
      </c>
    </row>
    <row r="107" spans="1:28" x14ac:dyDescent="0.25">
      <c r="A107" s="33" t="s">
        <v>104</v>
      </c>
      <c r="B107" s="53" t="s">
        <v>207</v>
      </c>
      <c r="C107" s="3" t="s">
        <v>208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  <c r="I107" s="29">
        <v>0</v>
      </c>
      <c r="K107" s="42" t="s">
        <v>104</v>
      </c>
      <c r="L107" s="43" t="s">
        <v>207</v>
      </c>
      <c r="M107" s="44" t="s">
        <v>208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6">
        <v>0</v>
      </c>
      <c r="T107" s="47" t="str">
        <f>IF(K107=Balanza_de_Comprobación35[[#This Row],[Columna1]],"S","N")</f>
        <v>S</v>
      </c>
      <c r="U107" s="47" t="str">
        <f>IF(L107=Balanza_de_Comprobación35[[#This Row],[Columna2]],"S","N")</f>
        <v>S</v>
      </c>
      <c r="V107" s="47" t="str">
        <f>IF(M107=Balanza_de_Comprobación35[[#This Row],[Columna3]],"S","N")</f>
        <v>S</v>
      </c>
      <c r="W107" s="47" t="str">
        <f>IF(N107=Balanza_de_Comprobación35[[#This Row],[Columna4]],"S","N")</f>
        <v>S</v>
      </c>
      <c r="X107" s="47" t="str">
        <f>IF(O107=Balanza_de_Comprobación35[[#This Row],[Columna5]],"S","N")</f>
        <v>S</v>
      </c>
      <c r="Y107" s="47" t="str">
        <f>IF(P107=Balanza_de_Comprobación35[[#This Row],[Columna6]],"S","N")</f>
        <v>S</v>
      </c>
      <c r="Z107" s="47" t="str">
        <f>IF(Q107=Balanza_de_Comprobación35[[#This Row],[Columna7]],"S","N")</f>
        <v>S</v>
      </c>
      <c r="AA107" s="47" t="str">
        <f>IF(R107=Balanza_de_Comprobación35[[#This Row],[Columna8]],"S","N")</f>
        <v>S</v>
      </c>
      <c r="AB107" s="47" t="str">
        <f>IF(S107=Balanza_de_Comprobación35[[#This Row],[Columna9]],"S","N")</f>
        <v>S</v>
      </c>
    </row>
    <row r="108" spans="1:28" x14ac:dyDescent="0.25">
      <c r="A108" s="33" t="s">
        <v>104</v>
      </c>
      <c r="B108" s="53" t="s">
        <v>209</v>
      </c>
      <c r="C108" s="3" t="s">
        <v>210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9">
        <v>0</v>
      </c>
      <c r="K108" s="42" t="s">
        <v>104</v>
      </c>
      <c r="L108" s="43" t="s">
        <v>209</v>
      </c>
      <c r="M108" s="44" t="s">
        <v>210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6">
        <v>0</v>
      </c>
      <c r="T108" s="47" t="str">
        <f>IF(K108=Balanza_de_Comprobación35[[#This Row],[Columna1]],"S","N")</f>
        <v>S</v>
      </c>
      <c r="U108" s="47" t="str">
        <f>IF(L108=Balanza_de_Comprobación35[[#This Row],[Columna2]],"S","N")</f>
        <v>S</v>
      </c>
      <c r="V108" s="47" t="str">
        <f>IF(M108=Balanza_de_Comprobación35[[#This Row],[Columna3]],"S","N")</f>
        <v>S</v>
      </c>
      <c r="W108" s="47" t="str">
        <f>IF(N108=Balanza_de_Comprobación35[[#This Row],[Columna4]],"S","N")</f>
        <v>S</v>
      </c>
      <c r="X108" s="47" t="str">
        <f>IF(O108=Balanza_de_Comprobación35[[#This Row],[Columna5]],"S","N")</f>
        <v>S</v>
      </c>
      <c r="Y108" s="47" t="str">
        <f>IF(P108=Balanza_de_Comprobación35[[#This Row],[Columna6]],"S","N")</f>
        <v>S</v>
      </c>
      <c r="Z108" s="47" t="str">
        <f>IF(Q108=Balanza_de_Comprobación35[[#This Row],[Columna7]],"S","N")</f>
        <v>S</v>
      </c>
      <c r="AA108" s="47" t="str">
        <f>IF(R108=Balanza_de_Comprobación35[[#This Row],[Columna8]],"S","N")</f>
        <v>S</v>
      </c>
      <c r="AB108" s="47" t="str">
        <f>IF(S108=Balanza_de_Comprobación35[[#This Row],[Columna9]],"S","N")</f>
        <v>S</v>
      </c>
    </row>
    <row r="109" spans="1:28" x14ac:dyDescent="0.25">
      <c r="A109" s="33" t="s">
        <v>104</v>
      </c>
      <c r="B109" s="53" t="s">
        <v>211</v>
      </c>
      <c r="C109" s="3" t="s">
        <v>212</v>
      </c>
      <c r="D109" s="28">
        <v>0</v>
      </c>
      <c r="E109" s="28">
        <v>13250.78</v>
      </c>
      <c r="F109" s="28">
        <v>448939552.08999997</v>
      </c>
      <c r="G109" s="28">
        <v>448939552.08999997</v>
      </c>
      <c r="H109" s="28">
        <v>0</v>
      </c>
      <c r="I109" s="29">
        <v>13250.78</v>
      </c>
      <c r="K109" s="42" t="s">
        <v>104</v>
      </c>
      <c r="L109" s="43" t="s">
        <v>211</v>
      </c>
      <c r="M109" s="44" t="s">
        <v>212</v>
      </c>
      <c r="N109" s="45">
        <v>0</v>
      </c>
      <c r="O109" s="45">
        <v>13250.78</v>
      </c>
      <c r="P109" s="45">
        <v>448939552.08999997</v>
      </c>
      <c r="Q109" s="45">
        <v>448939552.08999997</v>
      </c>
      <c r="R109" s="45">
        <v>0</v>
      </c>
      <c r="S109" s="46">
        <v>13250.78</v>
      </c>
      <c r="T109" s="47" t="str">
        <f>IF(K109=Balanza_de_Comprobación35[[#This Row],[Columna1]],"S","N")</f>
        <v>S</v>
      </c>
      <c r="U109" s="47" t="str">
        <f>IF(L109=Balanza_de_Comprobación35[[#This Row],[Columna2]],"S","N")</f>
        <v>S</v>
      </c>
      <c r="V109" s="47" t="str">
        <f>IF(M109=Balanza_de_Comprobación35[[#This Row],[Columna3]],"S","N")</f>
        <v>S</v>
      </c>
      <c r="W109" s="47" t="str">
        <f>IF(N109=Balanza_de_Comprobación35[[#This Row],[Columna4]],"S","N")</f>
        <v>S</v>
      </c>
      <c r="X109" s="47" t="str">
        <f>IF(O109=Balanza_de_Comprobación35[[#This Row],[Columna5]],"S","N")</f>
        <v>S</v>
      </c>
      <c r="Y109" s="47" t="str">
        <f>IF(P109=Balanza_de_Comprobación35[[#This Row],[Columna6]],"S","N")</f>
        <v>S</v>
      </c>
      <c r="Z109" s="47" t="str">
        <f>IF(Q109=Balanza_de_Comprobación35[[#This Row],[Columna7]],"S","N")</f>
        <v>S</v>
      </c>
      <c r="AA109" s="47" t="str">
        <f>IF(R109=Balanza_de_Comprobación35[[#This Row],[Columna8]],"S","N")</f>
        <v>S</v>
      </c>
      <c r="AB109" s="47" t="str">
        <f>IF(S109=Balanza_de_Comprobación35[[#This Row],[Columna9]],"S","N")</f>
        <v>S</v>
      </c>
    </row>
    <row r="110" spans="1:28" x14ac:dyDescent="0.25">
      <c r="A110" s="33" t="s">
        <v>104</v>
      </c>
      <c r="B110" s="53" t="s">
        <v>213</v>
      </c>
      <c r="C110" s="3" t="s">
        <v>71</v>
      </c>
      <c r="D110" s="28">
        <v>0</v>
      </c>
      <c r="E110" s="28">
        <v>0</v>
      </c>
      <c r="F110" s="28">
        <v>202959971.56999999</v>
      </c>
      <c r="G110" s="28">
        <v>202959971.56999999</v>
      </c>
      <c r="H110" s="28">
        <v>0</v>
      </c>
      <c r="I110" s="29">
        <v>0</v>
      </c>
      <c r="K110" s="42" t="s">
        <v>104</v>
      </c>
      <c r="L110" s="43" t="s">
        <v>213</v>
      </c>
      <c r="M110" s="44" t="s">
        <v>71</v>
      </c>
      <c r="N110" s="45">
        <v>0</v>
      </c>
      <c r="O110" s="45">
        <v>0</v>
      </c>
      <c r="P110" s="45">
        <v>202959971.56999999</v>
      </c>
      <c r="Q110" s="45">
        <v>202959971.56999999</v>
      </c>
      <c r="R110" s="45">
        <v>0</v>
      </c>
      <c r="S110" s="46">
        <v>0</v>
      </c>
      <c r="T110" s="47" t="str">
        <f>IF(K110=Balanza_de_Comprobación35[[#This Row],[Columna1]],"S","N")</f>
        <v>S</v>
      </c>
      <c r="U110" s="47" t="str">
        <f>IF(L110=Balanza_de_Comprobación35[[#This Row],[Columna2]],"S","N")</f>
        <v>S</v>
      </c>
      <c r="V110" s="47" t="str">
        <f>IF(M110=Balanza_de_Comprobación35[[#This Row],[Columna3]],"S","N")</f>
        <v>S</v>
      </c>
      <c r="W110" s="47" t="str">
        <f>IF(N110=Balanza_de_Comprobación35[[#This Row],[Columna4]],"S","N")</f>
        <v>S</v>
      </c>
      <c r="X110" s="47" t="str">
        <f>IF(O110=Balanza_de_Comprobación35[[#This Row],[Columna5]],"S","N")</f>
        <v>S</v>
      </c>
      <c r="Y110" s="47" t="str">
        <f>IF(P110=Balanza_de_Comprobación35[[#This Row],[Columna6]],"S","N")</f>
        <v>S</v>
      </c>
      <c r="Z110" s="47" t="str">
        <f>IF(Q110=Balanza_de_Comprobación35[[#This Row],[Columna7]],"S","N")</f>
        <v>S</v>
      </c>
      <c r="AA110" s="47" t="str">
        <f>IF(R110=Balanza_de_Comprobación35[[#This Row],[Columna8]],"S","N")</f>
        <v>S</v>
      </c>
      <c r="AB110" s="47" t="str">
        <f>IF(S110=Balanza_de_Comprobación35[[#This Row],[Columna9]],"S","N")</f>
        <v>S</v>
      </c>
    </row>
    <row r="111" spans="1:28" x14ac:dyDescent="0.25">
      <c r="A111" s="33" t="s">
        <v>104</v>
      </c>
      <c r="B111" s="53" t="s">
        <v>214</v>
      </c>
      <c r="C111" s="3" t="s">
        <v>210</v>
      </c>
      <c r="D111" s="28">
        <v>0</v>
      </c>
      <c r="E111" s="28">
        <v>13250.78</v>
      </c>
      <c r="F111" s="28">
        <v>44670662.119999997</v>
      </c>
      <c r="G111" s="28">
        <v>44670662.119999997</v>
      </c>
      <c r="H111" s="28">
        <v>0</v>
      </c>
      <c r="I111" s="29">
        <v>13250.78</v>
      </c>
      <c r="K111" s="42" t="s">
        <v>104</v>
      </c>
      <c r="L111" s="43" t="s">
        <v>214</v>
      </c>
      <c r="M111" s="44" t="s">
        <v>210</v>
      </c>
      <c r="N111" s="45">
        <v>0</v>
      </c>
      <c r="O111" s="45">
        <v>13250.78</v>
      </c>
      <c r="P111" s="45">
        <v>44670662.119999997</v>
      </c>
      <c r="Q111" s="45">
        <v>44670662.119999997</v>
      </c>
      <c r="R111" s="45">
        <v>0</v>
      </c>
      <c r="S111" s="46">
        <v>13250.78</v>
      </c>
      <c r="T111" s="47" t="str">
        <f>IF(K111=Balanza_de_Comprobación35[[#This Row],[Columna1]],"S","N")</f>
        <v>S</v>
      </c>
      <c r="U111" s="47" t="str">
        <f>IF(L111=Balanza_de_Comprobación35[[#This Row],[Columna2]],"S","N")</f>
        <v>S</v>
      </c>
      <c r="V111" s="47" t="str">
        <f>IF(M111=Balanza_de_Comprobación35[[#This Row],[Columna3]],"S","N")</f>
        <v>S</v>
      </c>
      <c r="W111" s="47" t="str">
        <f>IF(N111=Balanza_de_Comprobación35[[#This Row],[Columna4]],"S","N")</f>
        <v>S</v>
      </c>
      <c r="X111" s="47" t="str">
        <f>IF(O111=Balanza_de_Comprobación35[[#This Row],[Columna5]],"S","N")</f>
        <v>S</v>
      </c>
      <c r="Y111" s="47" t="str">
        <f>IF(P111=Balanza_de_Comprobación35[[#This Row],[Columna6]],"S","N")</f>
        <v>S</v>
      </c>
      <c r="Z111" s="47" t="str">
        <f>IF(Q111=Balanza_de_Comprobación35[[#This Row],[Columna7]],"S","N")</f>
        <v>S</v>
      </c>
      <c r="AA111" s="47" t="str">
        <f>IF(R111=Balanza_de_Comprobación35[[#This Row],[Columna8]],"S","N")</f>
        <v>S</v>
      </c>
      <c r="AB111" s="47" t="str">
        <f>IF(S111=Balanza_de_Comprobación35[[#This Row],[Columna9]],"S","N")</f>
        <v>S</v>
      </c>
    </row>
    <row r="112" spans="1:28" x14ac:dyDescent="0.25">
      <c r="A112" s="33" t="s">
        <v>104</v>
      </c>
      <c r="B112" s="53" t="s">
        <v>215</v>
      </c>
      <c r="C112" s="3" t="s">
        <v>216</v>
      </c>
      <c r="D112" s="28">
        <v>0</v>
      </c>
      <c r="E112" s="28">
        <v>0</v>
      </c>
      <c r="F112" s="28">
        <v>133438114.89</v>
      </c>
      <c r="G112" s="28">
        <v>133438114.89</v>
      </c>
      <c r="H112" s="28">
        <v>0</v>
      </c>
      <c r="I112" s="29">
        <v>0</v>
      </c>
      <c r="K112" s="42" t="s">
        <v>104</v>
      </c>
      <c r="L112" s="43" t="s">
        <v>215</v>
      </c>
      <c r="M112" s="44" t="s">
        <v>216</v>
      </c>
      <c r="N112" s="45">
        <v>0</v>
      </c>
      <c r="O112" s="45">
        <v>0</v>
      </c>
      <c r="P112" s="45">
        <v>133438114.89</v>
      </c>
      <c r="Q112" s="45">
        <v>133438114.89</v>
      </c>
      <c r="R112" s="45">
        <v>0</v>
      </c>
      <c r="S112" s="46">
        <v>0</v>
      </c>
      <c r="T112" s="47" t="str">
        <f>IF(K112=Balanza_de_Comprobación35[[#This Row],[Columna1]],"S","N")</f>
        <v>S</v>
      </c>
      <c r="U112" s="47" t="str">
        <f>IF(L112=Balanza_de_Comprobación35[[#This Row],[Columna2]],"S","N")</f>
        <v>S</v>
      </c>
      <c r="V112" s="47" t="str">
        <f>IF(M112=Balanza_de_Comprobación35[[#This Row],[Columna3]],"S","N")</f>
        <v>S</v>
      </c>
      <c r="W112" s="47" t="str">
        <f>IF(N112=Balanza_de_Comprobación35[[#This Row],[Columna4]],"S","N")</f>
        <v>S</v>
      </c>
      <c r="X112" s="47" t="str">
        <f>IF(O112=Balanza_de_Comprobación35[[#This Row],[Columna5]],"S","N")</f>
        <v>S</v>
      </c>
      <c r="Y112" s="47" t="str">
        <f>IF(P112=Balanza_de_Comprobación35[[#This Row],[Columna6]],"S","N")</f>
        <v>S</v>
      </c>
      <c r="Z112" s="47" t="str">
        <f>IF(Q112=Balanza_de_Comprobación35[[#This Row],[Columna7]],"S","N")</f>
        <v>S</v>
      </c>
      <c r="AA112" s="47" t="str">
        <f>IF(R112=Balanza_de_Comprobación35[[#This Row],[Columna8]],"S","N")</f>
        <v>S</v>
      </c>
      <c r="AB112" s="47" t="str">
        <f>IF(S112=Balanza_de_Comprobación35[[#This Row],[Columna9]],"S","N")</f>
        <v>S</v>
      </c>
    </row>
    <row r="113" spans="1:28" x14ac:dyDescent="0.25">
      <c r="A113" s="33" t="s">
        <v>104</v>
      </c>
      <c r="B113" s="53" t="s">
        <v>217</v>
      </c>
      <c r="C113" s="3" t="s">
        <v>218</v>
      </c>
      <c r="D113" s="28">
        <v>0</v>
      </c>
      <c r="E113" s="28">
        <v>0</v>
      </c>
      <c r="F113" s="28">
        <v>639201.86</v>
      </c>
      <c r="G113" s="28">
        <v>639201.86</v>
      </c>
      <c r="H113" s="28">
        <v>0</v>
      </c>
      <c r="I113" s="29">
        <v>0</v>
      </c>
      <c r="K113" s="42" t="s">
        <v>104</v>
      </c>
      <c r="L113" s="43" t="s">
        <v>217</v>
      </c>
      <c r="M113" s="44" t="s">
        <v>218</v>
      </c>
      <c r="N113" s="45">
        <v>0</v>
      </c>
      <c r="O113" s="45">
        <v>0</v>
      </c>
      <c r="P113" s="45">
        <v>639201.86</v>
      </c>
      <c r="Q113" s="45">
        <v>639201.86</v>
      </c>
      <c r="R113" s="45">
        <v>0</v>
      </c>
      <c r="S113" s="46">
        <v>0</v>
      </c>
      <c r="T113" s="47" t="str">
        <f>IF(K113=Balanza_de_Comprobación35[[#This Row],[Columna1]],"S","N")</f>
        <v>S</v>
      </c>
      <c r="U113" s="47" t="str">
        <f>IF(L113=Balanza_de_Comprobación35[[#This Row],[Columna2]],"S","N")</f>
        <v>S</v>
      </c>
      <c r="V113" s="47" t="str">
        <f>IF(M113=Balanza_de_Comprobación35[[#This Row],[Columna3]],"S","N")</f>
        <v>S</v>
      </c>
      <c r="W113" s="47" t="str">
        <f>IF(N113=Balanza_de_Comprobación35[[#This Row],[Columna4]],"S","N")</f>
        <v>S</v>
      </c>
      <c r="X113" s="47" t="str">
        <f>IF(O113=Balanza_de_Comprobación35[[#This Row],[Columna5]],"S","N")</f>
        <v>S</v>
      </c>
      <c r="Y113" s="47" t="str">
        <f>IF(P113=Balanza_de_Comprobación35[[#This Row],[Columna6]],"S","N")</f>
        <v>S</v>
      </c>
      <c r="Z113" s="47" t="str">
        <f>IF(Q113=Balanza_de_Comprobación35[[#This Row],[Columna7]],"S","N")</f>
        <v>S</v>
      </c>
      <c r="AA113" s="47" t="str">
        <f>IF(R113=Balanza_de_Comprobación35[[#This Row],[Columna8]],"S","N")</f>
        <v>S</v>
      </c>
      <c r="AB113" s="47" t="str">
        <f>IF(S113=Balanza_de_Comprobación35[[#This Row],[Columna9]],"S","N")</f>
        <v>S</v>
      </c>
    </row>
    <row r="114" spans="1:28" x14ac:dyDescent="0.25">
      <c r="A114" s="33" t="s">
        <v>104</v>
      </c>
      <c r="B114" s="53" t="s">
        <v>219</v>
      </c>
      <c r="C114" s="3" t="s">
        <v>90</v>
      </c>
      <c r="D114" s="28">
        <v>0</v>
      </c>
      <c r="E114" s="28">
        <v>0</v>
      </c>
      <c r="F114" s="28">
        <v>34341795.399999999</v>
      </c>
      <c r="G114" s="28">
        <v>34341795.399999999</v>
      </c>
      <c r="H114" s="28">
        <v>0</v>
      </c>
      <c r="I114" s="29">
        <v>0</v>
      </c>
      <c r="K114" s="42" t="s">
        <v>104</v>
      </c>
      <c r="L114" s="43" t="s">
        <v>219</v>
      </c>
      <c r="M114" s="44" t="s">
        <v>90</v>
      </c>
      <c r="N114" s="45">
        <v>0</v>
      </c>
      <c r="O114" s="45">
        <v>0</v>
      </c>
      <c r="P114" s="45">
        <v>34341795.399999999</v>
      </c>
      <c r="Q114" s="45">
        <v>34341795.399999999</v>
      </c>
      <c r="R114" s="45">
        <v>0</v>
      </c>
      <c r="S114" s="46">
        <v>0</v>
      </c>
      <c r="T114" s="47" t="str">
        <f>IF(K114=Balanza_de_Comprobación35[[#This Row],[Columna1]],"S","N")</f>
        <v>S</v>
      </c>
      <c r="U114" s="47" t="str">
        <f>IF(L114=Balanza_de_Comprobación35[[#This Row],[Columna2]],"S","N")</f>
        <v>S</v>
      </c>
      <c r="V114" s="47" t="str">
        <f>IF(M114=Balanza_de_Comprobación35[[#This Row],[Columna3]],"S","N")</f>
        <v>S</v>
      </c>
      <c r="W114" s="47" t="str">
        <f>IF(N114=Balanza_de_Comprobación35[[#This Row],[Columna4]],"S","N")</f>
        <v>S</v>
      </c>
      <c r="X114" s="47" t="str">
        <f>IF(O114=Balanza_de_Comprobación35[[#This Row],[Columna5]],"S","N")</f>
        <v>S</v>
      </c>
      <c r="Y114" s="47" t="str">
        <f>IF(P114=Balanza_de_Comprobación35[[#This Row],[Columna6]],"S","N")</f>
        <v>S</v>
      </c>
      <c r="Z114" s="47" t="str">
        <f>IF(Q114=Balanza_de_Comprobación35[[#This Row],[Columna7]],"S","N")</f>
        <v>S</v>
      </c>
      <c r="AA114" s="47" t="str">
        <f>IF(R114=Balanza_de_Comprobación35[[#This Row],[Columna8]],"S","N")</f>
        <v>S</v>
      </c>
      <c r="AB114" s="47" t="str">
        <f>IF(S114=Balanza_de_Comprobación35[[#This Row],[Columna9]],"S","N")</f>
        <v>S</v>
      </c>
    </row>
    <row r="115" spans="1:28" x14ac:dyDescent="0.25">
      <c r="A115" s="33" t="s">
        <v>104</v>
      </c>
      <c r="B115" s="53" t="s">
        <v>220</v>
      </c>
      <c r="C115" s="3" t="s">
        <v>221</v>
      </c>
      <c r="D115" s="28">
        <v>0</v>
      </c>
      <c r="E115" s="28">
        <v>0</v>
      </c>
      <c r="F115" s="28">
        <v>32648561.210000001</v>
      </c>
      <c r="G115" s="28">
        <v>32648561.210000001</v>
      </c>
      <c r="H115" s="28">
        <v>0</v>
      </c>
      <c r="I115" s="29">
        <v>0</v>
      </c>
      <c r="K115" s="42" t="s">
        <v>104</v>
      </c>
      <c r="L115" s="43" t="s">
        <v>220</v>
      </c>
      <c r="M115" s="44" t="s">
        <v>221</v>
      </c>
      <c r="N115" s="45">
        <v>0</v>
      </c>
      <c r="O115" s="45">
        <v>0</v>
      </c>
      <c r="P115" s="45">
        <v>32648561.210000001</v>
      </c>
      <c r="Q115" s="45">
        <v>32648561.210000001</v>
      </c>
      <c r="R115" s="45">
        <v>0</v>
      </c>
      <c r="S115" s="46">
        <v>0</v>
      </c>
      <c r="T115" s="47" t="str">
        <f>IF(K115=Balanza_de_Comprobación35[[#This Row],[Columna1]],"S","N")</f>
        <v>S</v>
      </c>
      <c r="U115" s="47" t="str">
        <f>IF(L115=Balanza_de_Comprobación35[[#This Row],[Columna2]],"S","N")</f>
        <v>S</v>
      </c>
      <c r="V115" s="47" t="str">
        <f>IF(M115=Balanza_de_Comprobación35[[#This Row],[Columna3]],"S","N")</f>
        <v>S</v>
      </c>
      <c r="W115" s="47" t="str">
        <f>IF(N115=Balanza_de_Comprobación35[[#This Row],[Columna4]],"S","N")</f>
        <v>S</v>
      </c>
      <c r="X115" s="47" t="str">
        <f>IF(O115=Balanza_de_Comprobación35[[#This Row],[Columna5]],"S","N")</f>
        <v>S</v>
      </c>
      <c r="Y115" s="47" t="str">
        <f>IF(P115=Balanza_de_Comprobación35[[#This Row],[Columna6]],"S","N")</f>
        <v>S</v>
      </c>
      <c r="Z115" s="47" t="str">
        <f>IF(Q115=Balanza_de_Comprobación35[[#This Row],[Columna7]],"S","N")</f>
        <v>S</v>
      </c>
      <c r="AA115" s="47" t="str">
        <f>IF(R115=Balanza_de_Comprobación35[[#This Row],[Columna8]],"S","N")</f>
        <v>S</v>
      </c>
      <c r="AB115" s="47" t="str">
        <f>IF(S115=Balanza_de_Comprobación35[[#This Row],[Columna9]],"S","N")</f>
        <v>S</v>
      </c>
    </row>
    <row r="116" spans="1:28" x14ac:dyDescent="0.25">
      <c r="A116" s="33" t="s">
        <v>104</v>
      </c>
      <c r="B116" s="53" t="s">
        <v>721</v>
      </c>
      <c r="C116" s="3" t="s">
        <v>722</v>
      </c>
      <c r="D116" s="28">
        <v>0</v>
      </c>
      <c r="E116" s="28">
        <v>0</v>
      </c>
      <c r="F116" s="28">
        <v>241245.04</v>
      </c>
      <c r="G116" s="28">
        <v>241245.04</v>
      </c>
      <c r="H116" s="28">
        <v>0</v>
      </c>
      <c r="I116" s="29">
        <v>0</v>
      </c>
      <c r="K116" s="42" t="s">
        <v>104</v>
      </c>
      <c r="L116" s="43" t="s">
        <v>721</v>
      </c>
      <c r="M116" s="44" t="s">
        <v>722</v>
      </c>
      <c r="N116" s="45">
        <v>0</v>
      </c>
      <c r="O116" s="45">
        <v>0</v>
      </c>
      <c r="P116" s="45">
        <v>241245.04</v>
      </c>
      <c r="Q116" s="45">
        <v>241245.04</v>
      </c>
      <c r="R116" s="45">
        <v>0</v>
      </c>
      <c r="S116" s="46">
        <v>0</v>
      </c>
      <c r="T116" s="47" t="str">
        <f>IF(K116=Balanza_de_Comprobación35[[#This Row],[Columna1]],"S","N")</f>
        <v>S</v>
      </c>
      <c r="U116" s="47" t="str">
        <f>IF(L116=Balanza_de_Comprobación35[[#This Row],[Columna2]],"S","N")</f>
        <v>S</v>
      </c>
      <c r="V116" s="47" t="str">
        <f>IF(M116=Balanza_de_Comprobación35[[#This Row],[Columna3]],"S","N")</f>
        <v>S</v>
      </c>
      <c r="W116" s="47" t="str">
        <f>IF(N116=Balanza_de_Comprobación35[[#This Row],[Columna4]],"S","N")</f>
        <v>S</v>
      </c>
      <c r="X116" s="47" t="str">
        <f>IF(O116=Balanza_de_Comprobación35[[#This Row],[Columna5]],"S","N")</f>
        <v>S</v>
      </c>
      <c r="Y116" s="47" t="str">
        <f>IF(P116=Balanza_de_Comprobación35[[#This Row],[Columna6]],"S","N")</f>
        <v>S</v>
      </c>
      <c r="Z116" s="47" t="str">
        <f>IF(Q116=Balanza_de_Comprobación35[[#This Row],[Columna7]],"S","N")</f>
        <v>S</v>
      </c>
      <c r="AA116" s="47" t="str">
        <f>IF(R116=Balanza_de_Comprobación35[[#This Row],[Columna8]],"S","N")</f>
        <v>S</v>
      </c>
      <c r="AB116" s="47" t="str">
        <f>IF(S116=Balanza_de_Comprobación35[[#This Row],[Columna9]],"S","N")</f>
        <v>S</v>
      </c>
    </row>
    <row r="117" spans="1:28" x14ac:dyDescent="0.25">
      <c r="A117" s="33" t="s">
        <v>104</v>
      </c>
      <c r="B117" s="53" t="s">
        <v>745</v>
      </c>
      <c r="C117" s="3" t="s">
        <v>746</v>
      </c>
      <c r="D117" s="28">
        <v>0</v>
      </c>
      <c r="E117" s="28">
        <v>0</v>
      </c>
      <c r="F117" s="28">
        <v>11982683.939999999</v>
      </c>
      <c r="G117" s="28">
        <v>21797738.899999999</v>
      </c>
      <c r="H117" s="28">
        <v>0</v>
      </c>
      <c r="I117" s="29">
        <v>9815054.9600000009</v>
      </c>
      <c r="K117" s="42" t="s">
        <v>104</v>
      </c>
      <c r="L117" s="43" t="s">
        <v>745</v>
      </c>
      <c r="M117" s="44" t="s">
        <v>746</v>
      </c>
      <c r="N117" s="45">
        <v>0</v>
      </c>
      <c r="O117" s="45">
        <v>0</v>
      </c>
      <c r="P117" s="45">
        <v>11982683.939999999</v>
      </c>
      <c r="Q117" s="45">
        <v>21797738.899999999</v>
      </c>
      <c r="R117" s="45">
        <v>0</v>
      </c>
      <c r="S117" s="46">
        <v>9815054.9600000009</v>
      </c>
      <c r="T117" s="47" t="str">
        <f>IF(K117=Balanza_de_Comprobación35[[#This Row],[Columna1]],"S","N")</f>
        <v>S</v>
      </c>
      <c r="U117" s="47" t="str">
        <f>IF(L117=Balanza_de_Comprobación35[[#This Row],[Columna2]],"S","N")</f>
        <v>S</v>
      </c>
      <c r="V117" s="47" t="str">
        <f>IF(M117=Balanza_de_Comprobación35[[#This Row],[Columna3]],"S","N")</f>
        <v>S</v>
      </c>
      <c r="W117" s="47" t="str">
        <f>IF(N117=Balanza_de_Comprobación35[[#This Row],[Columna4]],"S","N")</f>
        <v>S</v>
      </c>
      <c r="X117" s="47" t="str">
        <f>IF(O117=Balanza_de_Comprobación35[[#This Row],[Columna5]],"S","N")</f>
        <v>S</v>
      </c>
      <c r="Y117" s="47" t="str">
        <f>IF(P117=Balanza_de_Comprobación35[[#This Row],[Columna6]],"S","N")</f>
        <v>S</v>
      </c>
      <c r="Z117" s="47" t="str">
        <f>IF(Q117=Balanza_de_Comprobación35[[#This Row],[Columna7]],"S","N")</f>
        <v>S</v>
      </c>
      <c r="AA117" s="47" t="str">
        <f>IF(R117=Balanza_de_Comprobación35[[#This Row],[Columna8]],"S","N")</f>
        <v>S</v>
      </c>
      <c r="AB117" s="47" t="str">
        <f>IF(S117=Balanza_de_Comprobación35[[#This Row],[Columna9]],"S","N")</f>
        <v>S</v>
      </c>
    </row>
    <row r="118" spans="1:28" x14ac:dyDescent="0.25">
      <c r="A118" s="33" t="s">
        <v>104</v>
      </c>
      <c r="B118" s="53" t="s">
        <v>222</v>
      </c>
      <c r="C118" s="3" t="s">
        <v>223</v>
      </c>
      <c r="D118" s="28">
        <v>0</v>
      </c>
      <c r="E118" s="28">
        <v>91253664.310000002</v>
      </c>
      <c r="F118" s="28">
        <v>140319022.44</v>
      </c>
      <c r="G118" s="28">
        <v>128623316.92</v>
      </c>
      <c r="H118" s="28">
        <v>0</v>
      </c>
      <c r="I118" s="29">
        <v>79557958.790000007</v>
      </c>
      <c r="K118" s="42" t="s">
        <v>104</v>
      </c>
      <c r="L118" s="43" t="s">
        <v>222</v>
      </c>
      <c r="M118" s="44" t="s">
        <v>223</v>
      </c>
      <c r="N118" s="45">
        <v>0</v>
      </c>
      <c r="O118" s="45">
        <v>91253664.310000002</v>
      </c>
      <c r="P118" s="45">
        <v>140319022.44</v>
      </c>
      <c r="Q118" s="45">
        <v>128623316.92</v>
      </c>
      <c r="R118" s="45">
        <v>0</v>
      </c>
      <c r="S118" s="46">
        <v>79557958.790000007</v>
      </c>
      <c r="T118" s="47" t="str">
        <f>IF(K118=Balanza_de_Comprobación35[[#This Row],[Columna1]],"S","N")</f>
        <v>S</v>
      </c>
      <c r="U118" s="47" t="str">
        <f>IF(L118=Balanza_de_Comprobación35[[#This Row],[Columna2]],"S","N")</f>
        <v>S</v>
      </c>
      <c r="V118" s="47" t="str">
        <f>IF(M118=Balanza_de_Comprobación35[[#This Row],[Columna3]],"S","N")</f>
        <v>S</v>
      </c>
      <c r="W118" s="47" t="str">
        <f>IF(N118=Balanza_de_Comprobación35[[#This Row],[Columna4]],"S","N")</f>
        <v>S</v>
      </c>
      <c r="X118" s="47" t="str">
        <f>IF(O118=Balanza_de_Comprobación35[[#This Row],[Columna5]],"S","N")</f>
        <v>S</v>
      </c>
      <c r="Y118" s="47" t="str">
        <f>IF(P118=Balanza_de_Comprobación35[[#This Row],[Columna6]],"S","N")</f>
        <v>S</v>
      </c>
      <c r="Z118" s="47" t="str">
        <f>IF(Q118=Balanza_de_Comprobación35[[#This Row],[Columna7]],"S","N")</f>
        <v>S</v>
      </c>
      <c r="AA118" s="47" t="str">
        <f>IF(R118=Balanza_de_Comprobación35[[#This Row],[Columna8]],"S","N")</f>
        <v>S</v>
      </c>
      <c r="AB118" s="47" t="str">
        <f>IF(S118=Balanza_de_Comprobación35[[#This Row],[Columna9]],"S","N")</f>
        <v>S</v>
      </c>
    </row>
    <row r="119" spans="1:28" x14ac:dyDescent="0.25">
      <c r="A119" s="33" t="s">
        <v>104</v>
      </c>
      <c r="B119" s="53" t="s">
        <v>224</v>
      </c>
      <c r="C119" s="3" t="s">
        <v>225</v>
      </c>
      <c r="D119" s="28">
        <v>0</v>
      </c>
      <c r="E119" s="28">
        <v>2786255.91</v>
      </c>
      <c r="F119" s="28">
        <v>69126856.069999993</v>
      </c>
      <c r="G119" s="28">
        <v>68284272.670000002</v>
      </c>
      <c r="H119" s="28">
        <v>0</v>
      </c>
      <c r="I119" s="29">
        <v>1943672.51</v>
      </c>
      <c r="K119" s="42" t="s">
        <v>104</v>
      </c>
      <c r="L119" s="43" t="s">
        <v>224</v>
      </c>
      <c r="M119" s="44" t="s">
        <v>225</v>
      </c>
      <c r="N119" s="45">
        <v>0</v>
      </c>
      <c r="O119" s="45">
        <v>2786255.91</v>
      </c>
      <c r="P119" s="45">
        <v>69126856.069999993</v>
      </c>
      <c r="Q119" s="45">
        <v>68284272.670000002</v>
      </c>
      <c r="R119" s="45">
        <v>0</v>
      </c>
      <c r="S119" s="46">
        <v>1943672.51</v>
      </c>
      <c r="T119" s="47" t="str">
        <f>IF(K119=Balanza_de_Comprobación35[[#This Row],[Columna1]],"S","N")</f>
        <v>S</v>
      </c>
      <c r="U119" s="47" t="str">
        <f>IF(L119=Balanza_de_Comprobación35[[#This Row],[Columna2]],"S","N")</f>
        <v>S</v>
      </c>
      <c r="V119" s="47" t="str">
        <f>IF(M119=Balanza_de_Comprobación35[[#This Row],[Columna3]],"S","N")</f>
        <v>S</v>
      </c>
      <c r="W119" s="47" t="str">
        <f>IF(N119=Balanza_de_Comprobación35[[#This Row],[Columna4]],"S","N")</f>
        <v>S</v>
      </c>
      <c r="X119" s="47" t="str">
        <f>IF(O119=Balanza_de_Comprobación35[[#This Row],[Columna5]],"S","N")</f>
        <v>S</v>
      </c>
      <c r="Y119" s="47" t="str">
        <f>IF(P119=Balanza_de_Comprobación35[[#This Row],[Columna6]],"S","N")</f>
        <v>S</v>
      </c>
      <c r="Z119" s="47" t="str">
        <f>IF(Q119=Balanza_de_Comprobación35[[#This Row],[Columna7]],"S","N")</f>
        <v>S</v>
      </c>
      <c r="AA119" s="47" t="str">
        <f>IF(R119=Balanza_de_Comprobación35[[#This Row],[Columna8]],"S","N")</f>
        <v>S</v>
      </c>
      <c r="AB119" s="47" t="str">
        <f>IF(S119=Balanza_de_Comprobación35[[#This Row],[Columna9]],"S","N")</f>
        <v>S</v>
      </c>
    </row>
    <row r="120" spans="1:28" x14ac:dyDescent="0.25">
      <c r="A120" s="33" t="s">
        <v>104</v>
      </c>
      <c r="B120" s="53" t="s">
        <v>226</v>
      </c>
      <c r="C120" s="3" t="s">
        <v>227</v>
      </c>
      <c r="D120" s="28">
        <v>0</v>
      </c>
      <c r="E120" s="28">
        <v>49416684.270000003</v>
      </c>
      <c r="F120" s="28">
        <v>55994673.57</v>
      </c>
      <c r="G120" s="28">
        <v>15278294.119999999</v>
      </c>
      <c r="H120" s="28">
        <v>0</v>
      </c>
      <c r="I120" s="29">
        <v>8700304.8200000003</v>
      </c>
      <c r="K120" s="42" t="s">
        <v>104</v>
      </c>
      <c r="L120" s="43" t="s">
        <v>226</v>
      </c>
      <c r="M120" s="44" t="s">
        <v>227</v>
      </c>
      <c r="N120" s="45">
        <v>0</v>
      </c>
      <c r="O120" s="45">
        <v>49416684.270000003</v>
      </c>
      <c r="P120" s="45">
        <v>55994673.57</v>
      </c>
      <c r="Q120" s="45">
        <v>15278294.119999999</v>
      </c>
      <c r="R120" s="45">
        <v>0</v>
      </c>
      <c r="S120" s="46">
        <v>8700304.8200000003</v>
      </c>
      <c r="T120" s="47" t="str">
        <f>IF(K120=Balanza_de_Comprobación35[[#This Row],[Columna1]],"S","N")</f>
        <v>S</v>
      </c>
      <c r="U120" s="47" t="str">
        <f>IF(L120=Balanza_de_Comprobación35[[#This Row],[Columna2]],"S","N")</f>
        <v>S</v>
      </c>
      <c r="V120" s="47" t="str">
        <f>IF(M120=Balanza_de_Comprobación35[[#This Row],[Columna3]],"S","N")</f>
        <v>S</v>
      </c>
      <c r="W120" s="47" t="str">
        <f>IF(N120=Balanza_de_Comprobación35[[#This Row],[Columna4]],"S","N")</f>
        <v>S</v>
      </c>
      <c r="X120" s="47" t="str">
        <f>IF(O120=Balanza_de_Comprobación35[[#This Row],[Columna5]],"S","N")</f>
        <v>S</v>
      </c>
      <c r="Y120" s="47" t="str">
        <f>IF(P120=Balanza_de_Comprobación35[[#This Row],[Columna6]],"S","N")</f>
        <v>S</v>
      </c>
      <c r="Z120" s="47" t="str">
        <f>IF(Q120=Balanza_de_Comprobación35[[#This Row],[Columna7]],"S","N")</f>
        <v>S</v>
      </c>
      <c r="AA120" s="47" t="str">
        <f>IF(R120=Balanza_de_Comprobación35[[#This Row],[Columna8]],"S","N")</f>
        <v>S</v>
      </c>
      <c r="AB120" s="47" t="str">
        <f>IF(S120=Balanza_de_Comprobación35[[#This Row],[Columna9]],"S","N")</f>
        <v>S</v>
      </c>
    </row>
    <row r="121" spans="1:28" x14ac:dyDescent="0.25">
      <c r="A121" s="33" t="s">
        <v>104</v>
      </c>
      <c r="B121" s="53" t="s">
        <v>228</v>
      </c>
      <c r="C121" s="3" t="s">
        <v>229</v>
      </c>
      <c r="D121" s="28">
        <v>0</v>
      </c>
      <c r="E121" s="28">
        <v>33005752.170000002</v>
      </c>
      <c r="F121" s="28">
        <v>130719349.37</v>
      </c>
      <c r="G121" s="28">
        <v>117628300.11</v>
      </c>
      <c r="H121" s="28">
        <v>0</v>
      </c>
      <c r="I121" s="29">
        <v>19914702.91</v>
      </c>
      <c r="K121" s="42" t="s">
        <v>104</v>
      </c>
      <c r="L121" s="43" t="s">
        <v>228</v>
      </c>
      <c r="M121" s="44" t="s">
        <v>229</v>
      </c>
      <c r="N121" s="45">
        <v>0</v>
      </c>
      <c r="O121" s="45">
        <v>33005752.170000002</v>
      </c>
      <c r="P121" s="45">
        <v>130719349.37</v>
      </c>
      <c r="Q121" s="45">
        <v>117628300.11</v>
      </c>
      <c r="R121" s="45">
        <v>0</v>
      </c>
      <c r="S121" s="46">
        <v>19914702.91</v>
      </c>
      <c r="T121" s="47" t="str">
        <f>IF(K121=Balanza_de_Comprobación35[[#This Row],[Columna1]],"S","N")</f>
        <v>S</v>
      </c>
      <c r="U121" s="47" t="str">
        <f>IF(L121=Balanza_de_Comprobación35[[#This Row],[Columna2]],"S","N")</f>
        <v>S</v>
      </c>
      <c r="V121" s="47" t="str">
        <f>IF(M121=Balanza_de_Comprobación35[[#This Row],[Columna3]],"S","N")</f>
        <v>S</v>
      </c>
      <c r="W121" s="47" t="str">
        <f>IF(N121=Balanza_de_Comprobación35[[#This Row],[Columna4]],"S","N")</f>
        <v>S</v>
      </c>
      <c r="X121" s="47" t="str">
        <f>IF(O121=Balanza_de_Comprobación35[[#This Row],[Columna5]],"S","N")</f>
        <v>S</v>
      </c>
      <c r="Y121" s="47" t="str">
        <f>IF(P121=Balanza_de_Comprobación35[[#This Row],[Columna6]],"S","N")</f>
        <v>S</v>
      </c>
      <c r="Z121" s="47" t="str">
        <f>IF(Q121=Balanza_de_Comprobación35[[#This Row],[Columna7]],"S","N")</f>
        <v>S</v>
      </c>
      <c r="AA121" s="47" t="str">
        <f>IF(R121=Balanza_de_Comprobación35[[#This Row],[Columna8]],"S","N")</f>
        <v>S</v>
      </c>
      <c r="AB121" s="47" t="str">
        <f>IF(S121=Balanza_de_Comprobación35[[#This Row],[Columna9]],"S","N")</f>
        <v>S</v>
      </c>
    </row>
    <row r="122" spans="1:28" x14ac:dyDescent="0.25">
      <c r="A122" s="33" t="s">
        <v>104</v>
      </c>
      <c r="B122" s="53" t="s">
        <v>230</v>
      </c>
      <c r="C122" s="3" t="s">
        <v>231</v>
      </c>
      <c r="D122" s="28">
        <v>0</v>
      </c>
      <c r="E122" s="28">
        <v>7381771.46</v>
      </c>
      <c r="F122" s="28">
        <v>17379075.329999998</v>
      </c>
      <c r="G122" s="28">
        <v>88437990.930000007</v>
      </c>
      <c r="H122" s="28">
        <v>0</v>
      </c>
      <c r="I122" s="29">
        <v>78440687.060000002</v>
      </c>
      <c r="K122" s="42" t="s">
        <v>104</v>
      </c>
      <c r="L122" s="43" t="s">
        <v>230</v>
      </c>
      <c r="M122" s="44" t="s">
        <v>231</v>
      </c>
      <c r="N122" s="45">
        <v>0</v>
      </c>
      <c r="O122" s="45">
        <v>7381771.46</v>
      </c>
      <c r="P122" s="45">
        <v>17379075.329999998</v>
      </c>
      <c r="Q122" s="45">
        <v>88437990.930000007</v>
      </c>
      <c r="R122" s="45">
        <v>0</v>
      </c>
      <c r="S122" s="46">
        <v>78440687.060000002</v>
      </c>
      <c r="T122" s="47" t="str">
        <f>IF(K122=Balanza_de_Comprobación35[[#This Row],[Columna1]],"S","N")</f>
        <v>S</v>
      </c>
      <c r="U122" s="47" t="str">
        <f>IF(L122=Balanza_de_Comprobación35[[#This Row],[Columna2]],"S","N")</f>
        <v>S</v>
      </c>
      <c r="V122" s="47" t="str">
        <f>IF(M122=Balanza_de_Comprobación35[[#This Row],[Columna3]],"S","N")</f>
        <v>S</v>
      </c>
      <c r="W122" s="47" t="str">
        <f>IF(N122=Balanza_de_Comprobación35[[#This Row],[Columna4]],"S","N")</f>
        <v>S</v>
      </c>
      <c r="X122" s="47" t="str">
        <f>IF(O122=Balanza_de_Comprobación35[[#This Row],[Columna5]],"S","N")</f>
        <v>S</v>
      </c>
      <c r="Y122" s="47" t="str">
        <f>IF(P122=Balanza_de_Comprobación35[[#This Row],[Columna6]],"S","N")</f>
        <v>S</v>
      </c>
      <c r="Z122" s="47" t="str">
        <f>IF(Q122=Balanza_de_Comprobación35[[#This Row],[Columna7]],"S","N")</f>
        <v>S</v>
      </c>
      <c r="AA122" s="47" t="str">
        <f>IF(R122=Balanza_de_Comprobación35[[#This Row],[Columna8]],"S","N")</f>
        <v>S</v>
      </c>
      <c r="AB122" s="47" t="str">
        <f>IF(S122=Balanza_de_Comprobación35[[#This Row],[Columna9]],"S","N")</f>
        <v>S</v>
      </c>
    </row>
    <row r="123" spans="1:28" x14ac:dyDescent="0.25">
      <c r="A123" s="33" t="s">
        <v>104</v>
      </c>
      <c r="B123" s="53" t="s">
        <v>232</v>
      </c>
      <c r="C123" s="3" t="s">
        <v>233</v>
      </c>
      <c r="D123" s="28">
        <v>0</v>
      </c>
      <c r="E123" s="28">
        <v>166161251.24000001</v>
      </c>
      <c r="F123" s="28">
        <v>118838956.18000001</v>
      </c>
      <c r="G123" s="28">
        <v>132880957.78</v>
      </c>
      <c r="H123" s="28">
        <v>0</v>
      </c>
      <c r="I123" s="29">
        <v>180203252.84</v>
      </c>
      <c r="K123" s="42" t="s">
        <v>104</v>
      </c>
      <c r="L123" s="43" t="s">
        <v>232</v>
      </c>
      <c r="M123" s="44" t="s">
        <v>233</v>
      </c>
      <c r="N123" s="45">
        <v>0</v>
      </c>
      <c r="O123" s="45">
        <v>166161251.24000001</v>
      </c>
      <c r="P123" s="45">
        <v>118838956.18000001</v>
      </c>
      <c r="Q123" s="45">
        <v>132880957.78</v>
      </c>
      <c r="R123" s="45">
        <v>0</v>
      </c>
      <c r="S123" s="46">
        <v>180203252.84</v>
      </c>
      <c r="T123" s="47" t="str">
        <f>IF(K123=Balanza_de_Comprobación35[[#This Row],[Columna1]],"S","N")</f>
        <v>S</v>
      </c>
      <c r="U123" s="47" t="str">
        <f>IF(L123=Balanza_de_Comprobación35[[#This Row],[Columna2]],"S","N")</f>
        <v>S</v>
      </c>
      <c r="V123" s="47" t="str">
        <f>IF(M123=Balanza_de_Comprobación35[[#This Row],[Columna3]],"S","N")</f>
        <v>S</v>
      </c>
      <c r="W123" s="47" t="str">
        <f>IF(N123=Balanza_de_Comprobación35[[#This Row],[Columna4]],"S","N")</f>
        <v>S</v>
      </c>
      <c r="X123" s="47" t="str">
        <f>IF(O123=Balanza_de_Comprobación35[[#This Row],[Columna5]],"S","N")</f>
        <v>S</v>
      </c>
      <c r="Y123" s="47" t="str">
        <f>IF(P123=Balanza_de_Comprobación35[[#This Row],[Columna6]],"S","N")</f>
        <v>S</v>
      </c>
      <c r="Z123" s="47" t="str">
        <f>IF(Q123=Balanza_de_Comprobación35[[#This Row],[Columna7]],"S","N")</f>
        <v>S</v>
      </c>
      <c r="AA123" s="47" t="str">
        <f>IF(R123=Balanza_de_Comprobación35[[#This Row],[Columna8]],"S","N")</f>
        <v>S</v>
      </c>
      <c r="AB123" s="47" t="str">
        <f>IF(S123=Balanza_de_Comprobación35[[#This Row],[Columna9]],"S","N")</f>
        <v>S</v>
      </c>
    </row>
    <row r="124" spans="1:28" x14ac:dyDescent="0.25">
      <c r="A124" s="33" t="s">
        <v>104</v>
      </c>
      <c r="B124" s="53" t="s">
        <v>234</v>
      </c>
      <c r="C124" s="3" t="s">
        <v>235</v>
      </c>
      <c r="D124" s="28">
        <v>0</v>
      </c>
      <c r="E124" s="28">
        <v>161304765.25</v>
      </c>
      <c r="F124" s="28">
        <v>113981104.59999999</v>
      </c>
      <c r="G124" s="28">
        <v>130442918.68000001</v>
      </c>
      <c r="H124" s="28">
        <v>0</v>
      </c>
      <c r="I124" s="29">
        <v>177766579.33000001</v>
      </c>
      <c r="K124" s="42" t="s">
        <v>104</v>
      </c>
      <c r="L124" s="43" t="s">
        <v>234</v>
      </c>
      <c r="M124" s="44" t="s">
        <v>235</v>
      </c>
      <c r="N124" s="45">
        <v>0</v>
      </c>
      <c r="O124" s="45">
        <v>161304765.25</v>
      </c>
      <c r="P124" s="45">
        <v>113981104.59999999</v>
      </c>
      <c r="Q124" s="45">
        <v>130442918.68000001</v>
      </c>
      <c r="R124" s="45">
        <v>0</v>
      </c>
      <c r="S124" s="46">
        <v>177766579.33000001</v>
      </c>
      <c r="T124" s="47" t="str">
        <f>IF(K124=Balanza_de_Comprobación35[[#This Row],[Columna1]],"S","N")</f>
        <v>S</v>
      </c>
      <c r="U124" s="47" t="str">
        <f>IF(L124=Balanza_de_Comprobación35[[#This Row],[Columna2]],"S","N")</f>
        <v>S</v>
      </c>
      <c r="V124" s="47" t="str">
        <f>IF(M124=Balanza_de_Comprobación35[[#This Row],[Columna3]],"S","N")</f>
        <v>S</v>
      </c>
      <c r="W124" s="47" t="str">
        <f>IF(N124=Balanza_de_Comprobación35[[#This Row],[Columna4]],"S","N")</f>
        <v>S</v>
      </c>
      <c r="X124" s="47" t="str">
        <f>IF(O124=Balanza_de_Comprobación35[[#This Row],[Columna5]],"S","N")</f>
        <v>S</v>
      </c>
      <c r="Y124" s="47" t="str">
        <f>IF(P124=Balanza_de_Comprobación35[[#This Row],[Columna6]],"S","N")</f>
        <v>S</v>
      </c>
      <c r="Z124" s="47" t="str">
        <f>IF(Q124=Balanza_de_Comprobación35[[#This Row],[Columna7]],"S","N")</f>
        <v>S</v>
      </c>
      <c r="AA124" s="47" t="str">
        <f>IF(R124=Balanza_de_Comprobación35[[#This Row],[Columna8]],"S","N")</f>
        <v>S</v>
      </c>
      <c r="AB124" s="47" t="str">
        <f>IF(S124=Balanza_de_Comprobación35[[#This Row],[Columna9]],"S","N")</f>
        <v>S</v>
      </c>
    </row>
    <row r="125" spans="1:28" x14ac:dyDescent="0.25">
      <c r="A125" s="33" t="s">
        <v>104</v>
      </c>
      <c r="B125" s="53" t="s">
        <v>236</v>
      </c>
      <c r="C125" s="3" t="s">
        <v>237</v>
      </c>
      <c r="D125" s="28">
        <v>0</v>
      </c>
      <c r="E125" s="28">
        <v>9880323.5399999991</v>
      </c>
      <c r="F125" s="28">
        <v>0</v>
      </c>
      <c r="G125" s="28">
        <v>0</v>
      </c>
      <c r="H125" s="28">
        <v>0</v>
      </c>
      <c r="I125" s="29">
        <v>9880323.5399999991</v>
      </c>
      <c r="K125" s="42" t="s">
        <v>104</v>
      </c>
      <c r="L125" s="43" t="s">
        <v>236</v>
      </c>
      <c r="M125" s="44" t="s">
        <v>237</v>
      </c>
      <c r="N125" s="45">
        <v>0</v>
      </c>
      <c r="O125" s="45">
        <v>9880323.5399999991</v>
      </c>
      <c r="P125" s="45">
        <v>0</v>
      </c>
      <c r="Q125" s="45">
        <v>0</v>
      </c>
      <c r="R125" s="45">
        <v>0</v>
      </c>
      <c r="S125" s="46">
        <v>9880323.5399999991</v>
      </c>
      <c r="T125" s="47" t="str">
        <f>IF(K125=Balanza_de_Comprobación35[[#This Row],[Columna1]],"S","N")</f>
        <v>S</v>
      </c>
      <c r="U125" s="47" t="str">
        <f>IF(L125=Balanza_de_Comprobación35[[#This Row],[Columna2]],"S","N")</f>
        <v>S</v>
      </c>
      <c r="V125" s="47" t="str">
        <f>IF(M125=Balanza_de_Comprobación35[[#This Row],[Columna3]],"S","N")</f>
        <v>S</v>
      </c>
      <c r="W125" s="47" t="str">
        <f>IF(N125=Balanza_de_Comprobación35[[#This Row],[Columna4]],"S","N")</f>
        <v>S</v>
      </c>
      <c r="X125" s="47" t="str">
        <f>IF(O125=Balanza_de_Comprobación35[[#This Row],[Columna5]],"S","N")</f>
        <v>S</v>
      </c>
      <c r="Y125" s="47" t="str">
        <f>IF(P125=Balanza_de_Comprobación35[[#This Row],[Columna6]],"S","N")</f>
        <v>S</v>
      </c>
      <c r="Z125" s="47" t="str">
        <f>IF(Q125=Balanza_de_Comprobación35[[#This Row],[Columna7]],"S","N")</f>
        <v>S</v>
      </c>
      <c r="AA125" s="47" t="str">
        <f>IF(R125=Balanza_de_Comprobación35[[#This Row],[Columna8]],"S","N")</f>
        <v>S</v>
      </c>
      <c r="AB125" s="47" t="str">
        <f>IF(S125=Balanza_de_Comprobación35[[#This Row],[Columna9]],"S","N")</f>
        <v>S</v>
      </c>
    </row>
    <row r="126" spans="1:28" x14ac:dyDescent="0.25">
      <c r="A126" s="33" t="s">
        <v>104</v>
      </c>
      <c r="B126" s="53" t="s">
        <v>238</v>
      </c>
      <c r="C126" s="3" t="s">
        <v>239</v>
      </c>
      <c r="D126" s="28">
        <v>0</v>
      </c>
      <c r="E126" s="28">
        <v>11933266.35</v>
      </c>
      <c r="F126" s="28">
        <v>0</v>
      </c>
      <c r="G126" s="28">
        <v>0</v>
      </c>
      <c r="H126" s="28">
        <v>0</v>
      </c>
      <c r="I126" s="29">
        <v>11933266.35</v>
      </c>
      <c r="K126" s="42" t="s">
        <v>104</v>
      </c>
      <c r="L126" s="43" t="s">
        <v>238</v>
      </c>
      <c r="M126" s="44" t="s">
        <v>239</v>
      </c>
      <c r="N126" s="45">
        <v>0</v>
      </c>
      <c r="O126" s="45">
        <v>11933266.35</v>
      </c>
      <c r="P126" s="45">
        <v>0</v>
      </c>
      <c r="Q126" s="45">
        <v>0</v>
      </c>
      <c r="R126" s="45">
        <v>0</v>
      </c>
      <c r="S126" s="46">
        <v>11933266.35</v>
      </c>
      <c r="T126" s="47" t="str">
        <f>IF(K126=Balanza_de_Comprobación35[[#This Row],[Columna1]],"S","N")</f>
        <v>S</v>
      </c>
      <c r="U126" s="47" t="str">
        <f>IF(L126=Balanza_de_Comprobación35[[#This Row],[Columna2]],"S","N")</f>
        <v>S</v>
      </c>
      <c r="V126" s="47" t="str">
        <f>IF(M126=Balanza_de_Comprobación35[[#This Row],[Columna3]],"S","N")</f>
        <v>S</v>
      </c>
      <c r="W126" s="47" t="str">
        <f>IF(N126=Balanza_de_Comprobación35[[#This Row],[Columna4]],"S","N")</f>
        <v>S</v>
      </c>
      <c r="X126" s="47" t="str">
        <f>IF(O126=Balanza_de_Comprobación35[[#This Row],[Columna5]],"S","N")</f>
        <v>S</v>
      </c>
      <c r="Y126" s="47" t="str">
        <f>IF(P126=Balanza_de_Comprobación35[[#This Row],[Columna6]],"S","N")</f>
        <v>S</v>
      </c>
      <c r="Z126" s="47" t="str">
        <f>IF(Q126=Balanza_de_Comprobación35[[#This Row],[Columna7]],"S","N")</f>
        <v>S</v>
      </c>
      <c r="AA126" s="47" t="str">
        <f>IF(R126=Balanza_de_Comprobación35[[#This Row],[Columna8]],"S","N")</f>
        <v>S</v>
      </c>
      <c r="AB126" s="47" t="str">
        <f>IF(S126=Balanza_de_Comprobación35[[#This Row],[Columna9]],"S","N")</f>
        <v>S</v>
      </c>
    </row>
    <row r="127" spans="1:28" x14ac:dyDescent="0.25">
      <c r="A127" s="33" t="s">
        <v>104</v>
      </c>
      <c r="B127" s="53" t="s">
        <v>240</v>
      </c>
      <c r="C127" s="3" t="s">
        <v>241</v>
      </c>
      <c r="D127" s="28">
        <v>0</v>
      </c>
      <c r="E127" s="28">
        <v>17986930.989999998</v>
      </c>
      <c r="F127" s="28">
        <v>0</v>
      </c>
      <c r="G127" s="28">
        <v>0</v>
      </c>
      <c r="H127" s="28">
        <v>0</v>
      </c>
      <c r="I127" s="29">
        <v>17986930.989999998</v>
      </c>
      <c r="K127" s="42" t="s">
        <v>104</v>
      </c>
      <c r="L127" s="43" t="s">
        <v>240</v>
      </c>
      <c r="M127" s="44" t="s">
        <v>241</v>
      </c>
      <c r="N127" s="45">
        <v>0</v>
      </c>
      <c r="O127" s="45">
        <v>17986930.989999998</v>
      </c>
      <c r="P127" s="45">
        <v>0</v>
      </c>
      <c r="Q127" s="45">
        <v>0</v>
      </c>
      <c r="R127" s="45">
        <v>0</v>
      </c>
      <c r="S127" s="46">
        <v>17986930.989999998</v>
      </c>
      <c r="T127" s="47" t="str">
        <f>IF(K127=Balanza_de_Comprobación35[[#This Row],[Columna1]],"S","N")</f>
        <v>S</v>
      </c>
      <c r="U127" s="47" t="str">
        <f>IF(L127=Balanza_de_Comprobación35[[#This Row],[Columna2]],"S","N")</f>
        <v>S</v>
      </c>
      <c r="V127" s="47" t="str">
        <f>IF(M127=Balanza_de_Comprobación35[[#This Row],[Columna3]],"S","N")</f>
        <v>S</v>
      </c>
      <c r="W127" s="47" t="str">
        <f>IF(N127=Balanza_de_Comprobación35[[#This Row],[Columna4]],"S","N")</f>
        <v>S</v>
      </c>
      <c r="X127" s="47" t="str">
        <f>IF(O127=Balanza_de_Comprobación35[[#This Row],[Columna5]],"S","N")</f>
        <v>S</v>
      </c>
      <c r="Y127" s="47" t="str">
        <f>IF(P127=Balanza_de_Comprobación35[[#This Row],[Columna6]],"S","N")</f>
        <v>S</v>
      </c>
      <c r="Z127" s="47" t="str">
        <f>IF(Q127=Balanza_de_Comprobación35[[#This Row],[Columna7]],"S","N")</f>
        <v>S</v>
      </c>
      <c r="AA127" s="47" t="str">
        <f>IF(R127=Balanza_de_Comprobación35[[#This Row],[Columna8]],"S","N")</f>
        <v>S</v>
      </c>
      <c r="AB127" s="47" t="str">
        <f>IF(S127=Balanza_de_Comprobación35[[#This Row],[Columna9]],"S","N")</f>
        <v>S</v>
      </c>
    </row>
    <row r="128" spans="1:28" x14ac:dyDescent="0.25">
      <c r="A128" s="33" t="s">
        <v>104</v>
      </c>
      <c r="B128" s="53" t="s">
        <v>242</v>
      </c>
      <c r="C128" s="3" t="s">
        <v>243</v>
      </c>
      <c r="D128" s="28">
        <v>0</v>
      </c>
      <c r="E128" s="28">
        <v>2442617.38</v>
      </c>
      <c r="F128" s="28">
        <v>0</v>
      </c>
      <c r="G128" s="28">
        <v>0</v>
      </c>
      <c r="H128" s="28">
        <v>0</v>
      </c>
      <c r="I128" s="29">
        <v>2442617.38</v>
      </c>
      <c r="K128" s="42" t="s">
        <v>104</v>
      </c>
      <c r="L128" s="43" t="s">
        <v>242</v>
      </c>
      <c r="M128" s="44" t="s">
        <v>243</v>
      </c>
      <c r="N128" s="45">
        <v>0</v>
      </c>
      <c r="O128" s="45">
        <v>2442617.38</v>
      </c>
      <c r="P128" s="45">
        <v>0</v>
      </c>
      <c r="Q128" s="45">
        <v>0</v>
      </c>
      <c r="R128" s="45">
        <v>0</v>
      </c>
      <c r="S128" s="46">
        <v>2442617.38</v>
      </c>
      <c r="T128" s="47" t="str">
        <f>IF(K128=Balanza_de_Comprobación35[[#This Row],[Columna1]],"S","N")</f>
        <v>S</v>
      </c>
      <c r="U128" s="47" t="str">
        <f>IF(L128=Balanza_de_Comprobación35[[#This Row],[Columna2]],"S","N")</f>
        <v>S</v>
      </c>
      <c r="V128" s="47" t="str">
        <f>IF(M128=Balanza_de_Comprobación35[[#This Row],[Columna3]],"S","N")</f>
        <v>S</v>
      </c>
      <c r="W128" s="47" t="str">
        <f>IF(N128=Balanza_de_Comprobación35[[#This Row],[Columna4]],"S","N")</f>
        <v>S</v>
      </c>
      <c r="X128" s="47" t="str">
        <f>IF(O128=Balanza_de_Comprobación35[[#This Row],[Columna5]],"S","N")</f>
        <v>S</v>
      </c>
      <c r="Y128" s="47" t="str">
        <f>IF(P128=Balanza_de_Comprobación35[[#This Row],[Columna6]],"S","N")</f>
        <v>S</v>
      </c>
      <c r="Z128" s="47" t="str">
        <f>IF(Q128=Balanza_de_Comprobación35[[#This Row],[Columna7]],"S","N")</f>
        <v>S</v>
      </c>
      <c r="AA128" s="47" t="str">
        <f>IF(R128=Balanza_de_Comprobación35[[#This Row],[Columna8]],"S","N")</f>
        <v>S</v>
      </c>
      <c r="AB128" s="47" t="str">
        <f>IF(S128=Balanza_de_Comprobación35[[#This Row],[Columna9]],"S","N")</f>
        <v>S</v>
      </c>
    </row>
    <row r="129" spans="1:28" x14ac:dyDescent="0.25">
      <c r="A129" s="33" t="s">
        <v>104</v>
      </c>
      <c r="B129" s="53" t="s">
        <v>244</v>
      </c>
      <c r="C129" s="3" t="s">
        <v>245</v>
      </c>
      <c r="D129" s="28">
        <v>0</v>
      </c>
      <c r="E129" s="28">
        <v>11999477.57</v>
      </c>
      <c r="F129" s="28">
        <v>0</v>
      </c>
      <c r="G129" s="28">
        <v>0</v>
      </c>
      <c r="H129" s="28">
        <v>0</v>
      </c>
      <c r="I129" s="29">
        <v>11999477.57</v>
      </c>
      <c r="K129" s="42" t="s">
        <v>104</v>
      </c>
      <c r="L129" s="43" t="s">
        <v>244</v>
      </c>
      <c r="M129" s="44" t="s">
        <v>245</v>
      </c>
      <c r="N129" s="45">
        <v>0</v>
      </c>
      <c r="O129" s="45">
        <v>11999477.57</v>
      </c>
      <c r="P129" s="45">
        <v>0</v>
      </c>
      <c r="Q129" s="45">
        <v>0</v>
      </c>
      <c r="R129" s="45">
        <v>0</v>
      </c>
      <c r="S129" s="46">
        <v>11999477.57</v>
      </c>
      <c r="T129" s="47" t="str">
        <f>IF(K129=Balanza_de_Comprobación35[[#This Row],[Columna1]],"S","N")</f>
        <v>S</v>
      </c>
      <c r="U129" s="47" t="str">
        <f>IF(L129=Balanza_de_Comprobación35[[#This Row],[Columna2]],"S","N")</f>
        <v>S</v>
      </c>
      <c r="V129" s="47" t="str">
        <f>IF(M129=Balanza_de_Comprobación35[[#This Row],[Columna3]],"S","N")</f>
        <v>S</v>
      </c>
      <c r="W129" s="47" t="str">
        <f>IF(N129=Balanza_de_Comprobación35[[#This Row],[Columna4]],"S","N")</f>
        <v>S</v>
      </c>
      <c r="X129" s="47" t="str">
        <f>IF(O129=Balanza_de_Comprobación35[[#This Row],[Columna5]],"S","N")</f>
        <v>S</v>
      </c>
      <c r="Y129" s="47" t="str">
        <f>IF(P129=Balanza_de_Comprobación35[[#This Row],[Columna6]],"S","N")</f>
        <v>S</v>
      </c>
      <c r="Z129" s="47" t="str">
        <f>IF(Q129=Balanza_de_Comprobación35[[#This Row],[Columna7]],"S","N")</f>
        <v>S</v>
      </c>
      <c r="AA129" s="47" t="str">
        <f>IF(R129=Balanza_de_Comprobación35[[#This Row],[Columna8]],"S","N")</f>
        <v>S</v>
      </c>
      <c r="AB129" s="47" t="str">
        <f>IF(S129=Balanza_de_Comprobación35[[#This Row],[Columna9]],"S","N")</f>
        <v>S</v>
      </c>
    </row>
    <row r="130" spans="1:28" x14ac:dyDescent="0.25">
      <c r="A130" s="33" t="s">
        <v>104</v>
      </c>
      <c r="B130" s="53" t="s">
        <v>246</v>
      </c>
      <c r="C130" s="3" t="s">
        <v>247</v>
      </c>
      <c r="D130" s="28">
        <v>0</v>
      </c>
      <c r="E130" s="28">
        <v>18985532.149999999</v>
      </c>
      <c r="F130" s="28">
        <v>0</v>
      </c>
      <c r="G130" s="28">
        <v>0</v>
      </c>
      <c r="H130" s="28">
        <v>0</v>
      </c>
      <c r="I130" s="29">
        <v>18985532.149999999</v>
      </c>
      <c r="K130" s="42" t="s">
        <v>104</v>
      </c>
      <c r="L130" s="43" t="s">
        <v>246</v>
      </c>
      <c r="M130" s="44" t="s">
        <v>247</v>
      </c>
      <c r="N130" s="45">
        <v>0</v>
      </c>
      <c r="O130" s="45">
        <v>18985532.149999999</v>
      </c>
      <c r="P130" s="45">
        <v>0</v>
      </c>
      <c r="Q130" s="45">
        <v>0</v>
      </c>
      <c r="R130" s="45">
        <v>0</v>
      </c>
      <c r="S130" s="46">
        <v>18985532.149999999</v>
      </c>
      <c r="T130" s="47" t="str">
        <f>IF(K130=Balanza_de_Comprobación35[[#This Row],[Columna1]],"S","N")</f>
        <v>S</v>
      </c>
      <c r="U130" s="47" t="str">
        <f>IF(L130=Balanza_de_Comprobación35[[#This Row],[Columna2]],"S","N")</f>
        <v>S</v>
      </c>
      <c r="V130" s="47" t="str">
        <f>IF(M130=Balanza_de_Comprobación35[[#This Row],[Columna3]],"S","N")</f>
        <v>S</v>
      </c>
      <c r="W130" s="47" t="str">
        <f>IF(N130=Balanza_de_Comprobación35[[#This Row],[Columna4]],"S","N")</f>
        <v>S</v>
      </c>
      <c r="X130" s="47" t="str">
        <f>IF(O130=Balanza_de_Comprobación35[[#This Row],[Columna5]],"S","N")</f>
        <v>S</v>
      </c>
      <c r="Y130" s="47" t="str">
        <f>IF(P130=Balanza_de_Comprobación35[[#This Row],[Columna6]],"S","N")</f>
        <v>S</v>
      </c>
      <c r="Z130" s="47" t="str">
        <f>IF(Q130=Balanza_de_Comprobación35[[#This Row],[Columna7]],"S","N")</f>
        <v>S</v>
      </c>
      <c r="AA130" s="47" t="str">
        <f>IF(R130=Balanza_de_Comprobación35[[#This Row],[Columna8]],"S","N")</f>
        <v>S</v>
      </c>
      <c r="AB130" s="47" t="str">
        <f>IF(S130=Balanza_de_Comprobación35[[#This Row],[Columna9]],"S","N")</f>
        <v>S</v>
      </c>
    </row>
    <row r="131" spans="1:28" x14ac:dyDescent="0.25">
      <c r="A131" s="33" t="s">
        <v>104</v>
      </c>
      <c r="B131" s="53" t="s">
        <v>248</v>
      </c>
      <c r="C131" s="3" t="s">
        <v>249</v>
      </c>
      <c r="D131" s="28">
        <v>0</v>
      </c>
      <c r="E131" s="28">
        <v>8520564.1500000004</v>
      </c>
      <c r="F131" s="28">
        <v>0</v>
      </c>
      <c r="G131" s="28">
        <v>0</v>
      </c>
      <c r="H131" s="28">
        <v>0</v>
      </c>
      <c r="I131" s="29">
        <v>8520564.1500000004</v>
      </c>
      <c r="K131" s="42" t="s">
        <v>104</v>
      </c>
      <c r="L131" s="43" t="s">
        <v>248</v>
      </c>
      <c r="M131" s="44" t="s">
        <v>249</v>
      </c>
      <c r="N131" s="45">
        <v>0</v>
      </c>
      <c r="O131" s="45">
        <v>8520564.1500000004</v>
      </c>
      <c r="P131" s="45">
        <v>0</v>
      </c>
      <c r="Q131" s="45">
        <v>0</v>
      </c>
      <c r="R131" s="45">
        <v>0</v>
      </c>
      <c r="S131" s="46">
        <v>8520564.1500000004</v>
      </c>
      <c r="T131" s="47" t="str">
        <f>IF(K131=Balanza_de_Comprobación35[[#This Row],[Columna1]],"S","N")</f>
        <v>S</v>
      </c>
      <c r="U131" s="47" t="str">
        <f>IF(L131=Balanza_de_Comprobación35[[#This Row],[Columna2]],"S","N")</f>
        <v>S</v>
      </c>
      <c r="V131" s="47" t="str">
        <f>IF(M131=Balanza_de_Comprobación35[[#This Row],[Columna3]],"S","N")</f>
        <v>S</v>
      </c>
      <c r="W131" s="47" t="str">
        <f>IF(N131=Balanza_de_Comprobación35[[#This Row],[Columna4]],"S","N")</f>
        <v>S</v>
      </c>
      <c r="X131" s="47" t="str">
        <f>IF(O131=Balanza_de_Comprobación35[[#This Row],[Columna5]],"S","N")</f>
        <v>S</v>
      </c>
      <c r="Y131" s="47" t="str">
        <f>IF(P131=Balanza_de_Comprobación35[[#This Row],[Columna6]],"S","N")</f>
        <v>S</v>
      </c>
      <c r="Z131" s="47" t="str">
        <f>IF(Q131=Balanza_de_Comprobación35[[#This Row],[Columna7]],"S","N")</f>
        <v>S</v>
      </c>
      <c r="AA131" s="47" t="str">
        <f>IF(R131=Balanza_de_Comprobación35[[#This Row],[Columna8]],"S","N")</f>
        <v>S</v>
      </c>
      <c r="AB131" s="47" t="str">
        <f>IF(S131=Balanza_de_Comprobación35[[#This Row],[Columna9]],"S","N")</f>
        <v>S</v>
      </c>
    </row>
    <row r="132" spans="1:28" x14ac:dyDescent="0.25">
      <c r="A132" s="33" t="s">
        <v>104</v>
      </c>
      <c r="B132" s="53" t="s">
        <v>250</v>
      </c>
      <c r="C132" s="3" t="s">
        <v>251</v>
      </c>
      <c r="D132" s="28">
        <v>0</v>
      </c>
      <c r="E132" s="28">
        <v>3060697.69</v>
      </c>
      <c r="F132" s="28">
        <v>0</v>
      </c>
      <c r="G132" s="28">
        <v>0</v>
      </c>
      <c r="H132" s="28">
        <v>0</v>
      </c>
      <c r="I132" s="29">
        <v>3060697.69</v>
      </c>
      <c r="K132" s="42" t="s">
        <v>104</v>
      </c>
      <c r="L132" s="43" t="s">
        <v>250</v>
      </c>
      <c r="M132" s="44" t="s">
        <v>251</v>
      </c>
      <c r="N132" s="45">
        <v>0</v>
      </c>
      <c r="O132" s="45">
        <v>3060697.69</v>
      </c>
      <c r="P132" s="45">
        <v>0</v>
      </c>
      <c r="Q132" s="45">
        <v>0</v>
      </c>
      <c r="R132" s="45">
        <v>0</v>
      </c>
      <c r="S132" s="46">
        <v>3060697.69</v>
      </c>
      <c r="T132" s="47" t="str">
        <f>IF(K132=Balanza_de_Comprobación35[[#This Row],[Columna1]],"S","N")</f>
        <v>S</v>
      </c>
      <c r="U132" s="47" t="str">
        <f>IF(L132=Balanza_de_Comprobación35[[#This Row],[Columna2]],"S","N")</f>
        <v>S</v>
      </c>
      <c r="V132" s="47" t="str">
        <f>IF(M132=Balanza_de_Comprobación35[[#This Row],[Columna3]],"S","N")</f>
        <v>S</v>
      </c>
      <c r="W132" s="47" t="str">
        <f>IF(N132=Balanza_de_Comprobación35[[#This Row],[Columna4]],"S","N")</f>
        <v>S</v>
      </c>
      <c r="X132" s="47" t="str">
        <f>IF(O132=Balanza_de_Comprobación35[[#This Row],[Columna5]],"S","N")</f>
        <v>S</v>
      </c>
      <c r="Y132" s="47" t="str">
        <f>IF(P132=Balanza_de_Comprobación35[[#This Row],[Columna6]],"S","N")</f>
        <v>S</v>
      </c>
      <c r="Z132" s="47" t="str">
        <f>IF(Q132=Balanza_de_Comprobación35[[#This Row],[Columna7]],"S","N")</f>
        <v>S</v>
      </c>
      <c r="AA132" s="47" t="str">
        <f>IF(R132=Balanza_de_Comprobación35[[#This Row],[Columna8]],"S","N")</f>
        <v>S</v>
      </c>
      <c r="AB132" s="47" t="str">
        <f>IF(S132=Balanza_de_Comprobación35[[#This Row],[Columna9]],"S","N")</f>
        <v>S</v>
      </c>
    </row>
    <row r="133" spans="1:28" x14ac:dyDescent="0.25">
      <c r="A133" s="33" t="s">
        <v>104</v>
      </c>
      <c r="B133" s="53" t="s">
        <v>252</v>
      </c>
      <c r="C133" s="3" t="s">
        <v>253</v>
      </c>
      <c r="D133" s="28">
        <v>0</v>
      </c>
      <c r="E133" s="28">
        <v>16634.41</v>
      </c>
      <c r="F133" s="28">
        <v>18000</v>
      </c>
      <c r="G133" s="28">
        <v>18000</v>
      </c>
      <c r="H133" s="28">
        <v>0</v>
      </c>
      <c r="I133" s="29">
        <v>16634.41</v>
      </c>
      <c r="K133" s="42" t="s">
        <v>104</v>
      </c>
      <c r="L133" s="43" t="s">
        <v>252</v>
      </c>
      <c r="M133" s="44" t="s">
        <v>253</v>
      </c>
      <c r="N133" s="45">
        <v>0</v>
      </c>
      <c r="O133" s="45">
        <v>16634.41</v>
      </c>
      <c r="P133" s="45">
        <v>18000</v>
      </c>
      <c r="Q133" s="45">
        <v>18000</v>
      </c>
      <c r="R133" s="45">
        <v>0</v>
      </c>
      <c r="S133" s="46">
        <v>16634.41</v>
      </c>
      <c r="T133" s="47" t="str">
        <f>IF(K133=Balanza_de_Comprobación35[[#This Row],[Columna1]],"S","N")</f>
        <v>S</v>
      </c>
      <c r="U133" s="47" t="str">
        <f>IF(L133=Balanza_de_Comprobación35[[#This Row],[Columna2]],"S","N")</f>
        <v>S</v>
      </c>
      <c r="V133" s="47" t="str">
        <f>IF(M133=Balanza_de_Comprobación35[[#This Row],[Columna3]],"S","N")</f>
        <v>S</v>
      </c>
      <c r="W133" s="47" t="str">
        <f>IF(N133=Balanza_de_Comprobación35[[#This Row],[Columna4]],"S","N")</f>
        <v>S</v>
      </c>
      <c r="X133" s="47" t="str">
        <f>IF(O133=Balanza_de_Comprobación35[[#This Row],[Columna5]],"S","N")</f>
        <v>S</v>
      </c>
      <c r="Y133" s="47" t="str">
        <f>IF(P133=Balanza_de_Comprobación35[[#This Row],[Columna6]],"S","N")</f>
        <v>S</v>
      </c>
      <c r="Z133" s="47" t="str">
        <f>IF(Q133=Balanza_de_Comprobación35[[#This Row],[Columna7]],"S","N")</f>
        <v>S</v>
      </c>
      <c r="AA133" s="47" t="str">
        <f>IF(R133=Balanza_de_Comprobación35[[#This Row],[Columna8]],"S","N")</f>
        <v>S</v>
      </c>
      <c r="AB133" s="47" t="str">
        <f>IF(S133=Balanza_de_Comprobación35[[#This Row],[Columna9]],"S","N")</f>
        <v>S</v>
      </c>
    </row>
    <row r="134" spans="1:28" x14ac:dyDescent="0.25">
      <c r="A134" s="33" t="s">
        <v>104</v>
      </c>
      <c r="B134" s="53" t="s">
        <v>254</v>
      </c>
      <c r="C134" s="3" t="s">
        <v>255</v>
      </c>
      <c r="D134" s="28">
        <v>0</v>
      </c>
      <c r="E134" s="28">
        <v>94816174.859999999</v>
      </c>
      <c r="F134" s="28">
        <v>80022469.590000004</v>
      </c>
      <c r="G134" s="28">
        <v>80022442.590000004</v>
      </c>
      <c r="H134" s="28">
        <v>0</v>
      </c>
      <c r="I134" s="29">
        <v>94816147.859999999</v>
      </c>
      <c r="K134" s="42" t="s">
        <v>104</v>
      </c>
      <c r="L134" s="43" t="s">
        <v>254</v>
      </c>
      <c r="M134" s="44" t="s">
        <v>255</v>
      </c>
      <c r="N134" s="45">
        <v>0</v>
      </c>
      <c r="O134" s="45">
        <v>94816174.859999999</v>
      </c>
      <c r="P134" s="45">
        <v>80022469.590000004</v>
      </c>
      <c r="Q134" s="45">
        <v>80022442.590000004</v>
      </c>
      <c r="R134" s="45">
        <v>0</v>
      </c>
      <c r="S134" s="46">
        <v>94816147.859999999</v>
      </c>
      <c r="T134" s="47" t="str">
        <f>IF(K134=Balanza_de_Comprobación35[[#This Row],[Columna1]],"S","N")</f>
        <v>S</v>
      </c>
      <c r="U134" s="47" t="str">
        <f>IF(L134=Balanza_de_Comprobación35[[#This Row],[Columna2]],"S","N")</f>
        <v>S</v>
      </c>
      <c r="V134" s="47" t="str">
        <f>IF(M134=Balanza_de_Comprobación35[[#This Row],[Columna3]],"S","N")</f>
        <v>S</v>
      </c>
      <c r="W134" s="47" t="str">
        <f>IF(N134=Balanza_de_Comprobación35[[#This Row],[Columna4]],"S","N")</f>
        <v>S</v>
      </c>
      <c r="X134" s="47" t="str">
        <f>IF(O134=Balanza_de_Comprobación35[[#This Row],[Columna5]],"S","N")</f>
        <v>S</v>
      </c>
      <c r="Y134" s="47" t="str">
        <f>IF(P134=Balanza_de_Comprobación35[[#This Row],[Columna6]],"S","N")</f>
        <v>S</v>
      </c>
      <c r="Z134" s="47" t="str">
        <f>IF(Q134=Balanza_de_Comprobación35[[#This Row],[Columna7]],"S","N")</f>
        <v>S</v>
      </c>
      <c r="AA134" s="47" t="str">
        <f>IF(R134=Balanza_de_Comprobación35[[#This Row],[Columna8]],"S","N")</f>
        <v>S</v>
      </c>
      <c r="AB134" s="47" t="str">
        <f>IF(S134=Balanza_de_Comprobación35[[#This Row],[Columna9]],"S","N")</f>
        <v>S</v>
      </c>
    </row>
    <row r="135" spans="1:28" x14ac:dyDescent="0.25">
      <c r="A135" s="33" t="s">
        <v>104</v>
      </c>
      <c r="B135" s="53" t="s">
        <v>256</v>
      </c>
      <c r="C135" s="3" t="s">
        <v>257</v>
      </c>
      <c r="D135" s="28">
        <v>0</v>
      </c>
      <c r="E135" s="28">
        <v>82077.5</v>
      </c>
      <c r="F135" s="28">
        <v>4106368.62</v>
      </c>
      <c r="G135" s="28">
        <v>4106368.62</v>
      </c>
      <c r="H135" s="28">
        <v>0</v>
      </c>
      <c r="I135" s="29">
        <v>82077.5</v>
      </c>
      <c r="K135" s="42" t="s">
        <v>104</v>
      </c>
      <c r="L135" s="43" t="s">
        <v>256</v>
      </c>
      <c r="M135" s="44" t="s">
        <v>257</v>
      </c>
      <c r="N135" s="45">
        <v>0</v>
      </c>
      <c r="O135" s="45">
        <v>82077.5</v>
      </c>
      <c r="P135" s="45">
        <v>4106368.62</v>
      </c>
      <c r="Q135" s="45">
        <v>4106368.62</v>
      </c>
      <c r="R135" s="45">
        <v>0</v>
      </c>
      <c r="S135" s="46">
        <v>82077.5</v>
      </c>
      <c r="T135" s="47" t="str">
        <f>IF(K135=Balanza_de_Comprobación35[[#This Row],[Columna1]],"S","N")</f>
        <v>S</v>
      </c>
      <c r="U135" s="47" t="str">
        <f>IF(L135=Balanza_de_Comprobación35[[#This Row],[Columna2]],"S","N")</f>
        <v>S</v>
      </c>
      <c r="V135" s="47" t="str">
        <f>IF(M135=Balanza_de_Comprobación35[[#This Row],[Columna3]],"S","N")</f>
        <v>S</v>
      </c>
      <c r="W135" s="47" t="str">
        <f>IF(N135=Balanza_de_Comprobación35[[#This Row],[Columna4]],"S","N")</f>
        <v>S</v>
      </c>
      <c r="X135" s="47" t="str">
        <f>IF(O135=Balanza_de_Comprobación35[[#This Row],[Columna5]],"S","N")</f>
        <v>S</v>
      </c>
      <c r="Y135" s="47" t="str">
        <f>IF(P135=Balanza_de_Comprobación35[[#This Row],[Columna6]],"S","N")</f>
        <v>S</v>
      </c>
      <c r="Z135" s="47" t="str">
        <f>IF(Q135=Balanza_de_Comprobación35[[#This Row],[Columna7]],"S","N")</f>
        <v>S</v>
      </c>
      <c r="AA135" s="47" t="str">
        <f>IF(R135=Balanza_de_Comprobación35[[#This Row],[Columna8]],"S","N")</f>
        <v>S</v>
      </c>
      <c r="AB135" s="47" t="str">
        <f>IF(S135=Balanza_de_Comprobación35[[#This Row],[Columna9]],"S","N")</f>
        <v>S</v>
      </c>
    </row>
    <row r="136" spans="1:28" x14ac:dyDescent="0.25">
      <c r="A136" s="33" t="s">
        <v>104</v>
      </c>
      <c r="B136" s="53" t="s">
        <v>258</v>
      </c>
      <c r="C136" s="3" t="s">
        <v>259</v>
      </c>
      <c r="D136" s="28">
        <v>0</v>
      </c>
      <c r="E136" s="28">
        <v>314889494.88999999</v>
      </c>
      <c r="F136" s="28">
        <v>1060829.81</v>
      </c>
      <c r="G136" s="28">
        <v>1522092.01</v>
      </c>
      <c r="H136" s="28">
        <v>0</v>
      </c>
      <c r="I136" s="29">
        <v>315350757.08999997</v>
      </c>
      <c r="K136" s="42" t="s">
        <v>104</v>
      </c>
      <c r="L136" s="43" t="s">
        <v>258</v>
      </c>
      <c r="M136" s="44" t="s">
        <v>259</v>
      </c>
      <c r="N136" s="45">
        <v>0</v>
      </c>
      <c r="O136" s="45">
        <v>314889494.88999999</v>
      </c>
      <c r="P136" s="45">
        <v>1060829.81</v>
      </c>
      <c r="Q136" s="45">
        <v>1522092.01</v>
      </c>
      <c r="R136" s="45">
        <v>0</v>
      </c>
      <c r="S136" s="46">
        <v>315350757.08999997</v>
      </c>
      <c r="T136" s="47" t="str">
        <f>IF(K136=Balanza_de_Comprobación35[[#This Row],[Columna1]],"S","N")</f>
        <v>S</v>
      </c>
      <c r="U136" s="47" t="str">
        <f>IF(L136=Balanza_de_Comprobación35[[#This Row],[Columna2]],"S","N")</f>
        <v>S</v>
      </c>
      <c r="V136" s="47" t="str">
        <f>IF(M136=Balanza_de_Comprobación35[[#This Row],[Columna3]],"S","N")</f>
        <v>S</v>
      </c>
      <c r="W136" s="47" t="str">
        <f>IF(N136=Balanza_de_Comprobación35[[#This Row],[Columna4]],"S","N")</f>
        <v>S</v>
      </c>
      <c r="X136" s="47" t="str">
        <f>IF(O136=Balanza_de_Comprobación35[[#This Row],[Columna5]],"S","N")</f>
        <v>S</v>
      </c>
      <c r="Y136" s="47" t="str">
        <f>IF(P136=Balanza_de_Comprobación35[[#This Row],[Columna6]],"S","N")</f>
        <v>S</v>
      </c>
      <c r="Z136" s="47" t="str">
        <f>IF(Q136=Balanza_de_Comprobación35[[#This Row],[Columna7]],"S","N")</f>
        <v>S</v>
      </c>
      <c r="AA136" s="47" t="str">
        <f>IF(R136=Balanza_de_Comprobación35[[#This Row],[Columna8]],"S","N")</f>
        <v>S</v>
      </c>
      <c r="AB136" s="47" t="str">
        <f>IF(S136=Balanza_de_Comprobación35[[#This Row],[Columna9]],"S","N")</f>
        <v>S</v>
      </c>
    </row>
    <row r="137" spans="1:28" x14ac:dyDescent="0.25">
      <c r="A137" s="33" t="s">
        <v>104</v>
      </c>
      <c r="B137" s="53" t="s">
        <v>260</v>
      </c>
      <c r="C137" s="3" t="s">
        <v>261</v>
      </c>
      <c r="D137" s="28">
        <v>0</v>
      </c>
      <c r="E137" s="28">
        <v>132376503.17</v>
      </c>
      <c r="F137" s="28">
        <v>706184.7</v>
      </c>
      <c r="G137" s="28">
        <v>1151328.97</v>
      </c>
      <c r="H137" s="28">
        <v>0</v>
      </c>
      <c r="I137" s="29">
        <v>132821647.44</v>
      </c>
      <c r="K137" s="42" t="s">
        <v>104</v>
      </c>
      <c r="L137" s="43" t="s">
        <v>260</v>
      </c>
      <c r="M137" s="44" t="s">
        <v>261</v>
      </c>
      <c r="N137" s="45">
        <v>0</v>
      </c>
      <c r="O137" s="45">
        <v>132376503.17</v>
      </c>
      <c r="P137" s="45">
        <v>706184.7</v>
      </c>
      <c r="Q137" s="45">
        <v>1151328.97</v>
      </c>
      <c r="R137" s="45">
        <v>0</v>
      </c>
      <c r="S137" s="46">
        <v>132821647.44</v>
      </c>
      <c r="T137" s="47" t="str">
        <f>IF(K137=Balanza_de_Comprobación35[[#This Row],[Columna1]],"S","N")</f>
        <v>S</v>
      </c>
      <c r="U137" s="47" t="str">
        <f>IF(L137=Balanza_de_Comprobación35[[#This Row],[Columna2]],"S","N")</f>
        <v>S</v>
      </c>
      <c r="V137" s="47" t="str">
        <f>IF(M137=Balanza_de_Comprobación35[[#This Row],[Columna3]],"S","N")</f>
        <v>S</v>
      </c>
      <c r="W137" s="47" t="str">
        <f>IF(N137=Balanza_de_Comprobación35[[#This Row],[Columna4]],"S","N")</f>
        <v>S</v>
      </c>
      <c r="X137" s="47" t="str">
        <f>IF(O137=Balanza_de_Comprobación35[[#This Row],[Columna5]],"S","N")</f>
        <v>S</v>
      </c>
      <c r="Y137" s="47" t="str">
        <f>IF(P137=Balanza_de_Comprobación35[[#This Row],[Columna6]],"S","N")</f>
        <v>S</v>
      </c>
      <c r="Z137" s="47" t="str">
        <f>IF(Q137=Balanza_de_Comprobación35[[#This Row],[Columna7]],"S","N")</f>
        <v>S</v>
      </c>
      <c r="AA137" s="47" t="str">
        <f>IF(R137=Balanza_de_Comprobación35[[#This Row],[Columna8]],"S","N")</f>
        <v>S</v>
      </c>
      <c r="AB137" s="47" t="str">
        <f>IF(S137=Balanza_de_Comprobación35[[#This Row],[Columna9]],"S","N")</f>
        <v>S</v>
      </c>
    </row>
    <row r="138" spans="1:28" x14ac:dyDescent="0.25">
      <c r="A138" s="33" t="s">
        <v>104</v>
      </c>
      <c r="B138" s="53" t="s">
        <v>262</v>
      </c>
      <c r="C138" s="3" t="s">
        <v>263</v>
      </c>
      <c r="D138" s="28">
        <v>0</v>
      </c>
      <c r="E138" s="28">
        <v>147441.06</v>
      </c>
      <c r="F138" s="28">
        <v>88623.43</v>
      </c>
      <c r="G138" s="28">
        <v>104741.36</v>
      </c>
      <c r="H138" s="28">
        <v>0</v>
      </c>
      <c r="I138" s="29">
        <v>163558.99</v>
      </c>
      <c r="K138" s="42" t="s">
        <v>104</v>
      </c>
      <c r="L138" s="43" t="s">
        <v>262</v>
      </c>
      <c r="M138" s="44" t="s">
        <v>263</v>
      </c>
      <c r="N138" s="45">
        <v>0</v>
      </c>
      <c r="O138" s="45">
        <v>147441.06</v>
      </c>
      <c r="P138" s="45">
        <v>88623.43</v>
      </c>
      <c r="Q138" s="45">
        <v>104741.36</v>
      </c>
      <c r="R138" s="45">
        <v>0</v>
      </c>
      <c r="S138" s="46">
        <v>163558.99</v>
      </c>
      <c r="T138" s="47" t="str">
        <f>IF(K138=Balanza_de_Comprobación35[[#This Row],[Columna1]],"S","N")</f>
        <v>S</v>
      </c>
      <c r="U138" s="47" t="str">
        <f>IF(L138=Balanza_de_Comprobación35[[#This Row],[Columna2]],"S","N")</f>
        <v>S</v>
      </c>
      <c r="V138" s="47" t="str">
        <f>IF(M138=Balanza_de_Comprobación35[[#This Row],[Columna3]],"S","N")</f>
        <v>S</v>
      </c>
      <c r="W138" s="47" t="str">
        <f>IF(N138=Balanza_de_Comprobación35[[#This Row],[Columna4]],"S","N")</f>
        <v>S</v>
      </c>
      <c r="X138" s="47" t="str">
        <f>IF(O138=Balanza_de_Comprobación35[[#This Row],[Columna5]],"S","N")</f>
        <v>S</v>
      </c>
      <c r="Y138" s="47" t="str">
        <f>IF(P138=Balanza_de_Comprobación35[[#This Row],[Columna6]],"S","N")</f>
        <v>S</v>
      </c>
      <c r="Z138" s="47" t="str">
        <f>IF(Q138=Balanza_de_Comprobación35[[#This Row],[Columna7]],"S","N")</f>
        <v>S</v>
      </c>
      <c r="AA138" s="47" t="str">
        <f>IF(R138=Balanza_de_Comprobación35[[#This Row],[Columna8]],"S","N")</f>
        <v>S</v>
      </c>
      <c r="AB138" s="47" t="str">
        <f>IF(S138=Balanza_de_Comprobación35[[#This Row],[Columna9]],"S","N")</f>
        <v>S</v>
      </c>
    </row>
    <row r="139" spans="1:28" x14ac:dyDescent="0.25">
      <c r="A139" s="33" t="s">
        <v>104</v>
      </c>
      <c r="B139" s="53" t="s">
        <v>264</v>
      </c>
      <c r="C139" s="3" t="s">
        <v>265</v>
      </c>
      <c r="D139" s="28">
        <v>0</v>
      </c>
      <c r="E139" s="28">
        <v>92599.360000000001</v>
      </c>
      <c r="F139" s="28">
        <v>65769.600000000006</v>
      </c>
      <c r="G139" s="28">
        <v>70728.98</v>
      </c>
      <c r="H139" s="28">
        <v>0</v>
      </c>
      <c r="I139" s="29">
        <v>97558.74</v>
      </c>
      <c r="K139" s="42" t="s">
        <v>104</v>
      </c>
      <c r="L139" s="43" t="s">
        <v>264</v>
      </c>
      <c r="M139" s="44" t="s">
        <v>265</v>
      </c>
      <c r="N139" s="45">
        <v>0</v>
      </c>
      <c r="O139" s="45">
        <v>92599.360000000001</v>
      </c>
      <c r="P139" s="45">
        <v>65769.600000000006</v>
      </c>
      <c r="Q139" s="45">
        <v>70728.98</v>
      </c>
      <c r="R139" s="45">
        <v>0</v>
      </c>
      <c r="S139" s="46">
        <v>97558.74</v>
      </c>
      <c r="T139" s="47" t="str">
        <f>IF(K139=Balanza_de_Comprobación35[[#This Row],[Columna1]],"S","N")</f>
        <v>S</v>
      </c>
      <c r="U139" s="47" t="str">
        <f>IF(L139=Balanza_de_Comprobación35[[#This Row],[Columna2]],"S","N")</f>
        <v>S</v>
      </c>
      <c r="V139" s="47" t="str">
        <f>IF(M139=Balanza_de_Comprobación35[[#This Row],[Columna3]],"S","N")</f>
        <v>S</v>
      </c>
      <c r="W139" s="47" t="str">
        <f>IF(N139=Balanza_de_Comprobación35[[#This Row],[Columna4]],"S","N")</f>
        <v>S</v>
      </c>
      <c r="X139" s="47" t="str">
        <f>IF(O139=Balanza_de_Comprobación35[[#This Row],[Columna5]],"S","N")</f>
        <v>S</v>
      </c>
      <c r="Y139" s="47" t="str">
        <f>IF(P139=Balanza_de_Comprobación35[[#This Row],[Columna6]],"S","N")</f>
        <v>S</v>
      </c>
      <c r="Z139" s="47" t="str">
        <f>IF(Q139=Balanza_de_Comprobación35[[#This Row],[Columna7]],"S","N")</f>
        <v>S</v>
      </c>
      <c r="AA139" s="47" t="str">
        <f>IF(R139=Balanza_de_Comprobación35[[#This Row],[Columna8]],"S","N")</f>
        <v>S</v>
      </c>
      <c r="AB139" s="47" t="str">
        <f>IF(S139=Balanza_de_Comprobación35[[#This Row],[Columna9]],"S","N")</f>
        <v>S</v>
      </c>
    </row>
    <row r="140" spans="1:28" x14ac:dyDescent="0.25">
      <c r="A140" s="33" t="s">
        <v>104</v>
      </c>
      <c r="B140" s="53" t="s">
        <v>266</v>
      </c>
      <c r="C140" s="3" t="s">
        <v>267</v>
      </c>
      <c r="D140" s="28">
        <v>0</v>
      </c>
      <c r="E140" s="28">
        <v>7037.61</v>
      </c>
      <c r="F140" s="28">
        <v>0</v>
      </c>
      <c r="G140" s="28">
        <v>0</v>
      </c>
      <c r="H140" s="28">
        <v>0</v>
      </c>
      <c r="I140" s="29">
        <v>7037.61</v>
      </c>
      <c r="K140" s="42" t="s">
        <v>104</v>
      </c>
      <c r="L140" s="43" t="s">
        <v>266</v>
      </c>
      <c r="M140" s="44" t="s">
        <v>267</v>
      </c>
      <c r="N140" s="45">
        <v>0</v>
      </c>
      <c r="O140" s="45">
        <v>7037.61</v>
      </c>
      <c r="P140" s="45">
        <v>0</v>
      </c>
      <c r="Q140" s="45">
        <v>0</v>
      </c>
      <c r="R140" s="45">
        <v>0</v>
      </c>
      <c r="S140" s="46">
        <v>7037.61</v>
      </c>
      <c r="T140" s="47" t="str">
        <f>IF(K140=Balanza_de_Comprobación35[[#This Row],[Columna1]],"S","N")</f>
        <v>S</v>
      </c>
      <c r="U140" s="47" t="str">
        <f>IF(L140=Balanza_de_Comprobación35[[#This Row],[Columna2]],"S","N")</f>
        <v>S</v>
      </c>
      <c r="V140" s="47" t="str">
        <f>IF(M140=Balanza_de_Comprobación35[[#This Row],[Columna3]],"S","N")</f>
        <v>S</v>
      </c>
      <c r="W140" s="47" t="str">
        <f>IF(N140=Balanza_de_Comprobación35[[#This Row],[Columna4]],"S","N")</f>
        <v>S</v>
      </c>
      <c r="X140" s="47" t="str">
        <f>IF(O140=Balanza_de_Comprobación35[[#This Row],[Columna5]],"S","N")</f>
        <v>S</v>
      </c>
      <c r="Y140" s="47" t="str">
        <f>IF(P140=Balanza_de_Comprobación35[[#This Row],[Columna6]],"S","N")</f>
        <v>S</v>
      </c>
      <c r="Z140" s="47" t="str">
        <f>IF(Q140=Balanza_de_Comprobación35[[#This Row],[Columna7]],"S","N")</f>
        <v>S</v>
      </c>
      <c r="AA140" s="47" t="str">
        <f>IF(R140=Balanza_de_Comprobación35[[#This Row],[Columna8]],"S","N")</f>
        <v>S</v>
      </c>
      <c r="AB140" s="47" t="str">
        <f>IF(S140=Balanza_de_Comprobación35[[#This Row],[Columna9]],"S","N")</f>
        <v>S</v>
      </c>
    </row>
    <row r="141" spans="1:28" x14ac:dyDescent="0.25">
      <c r="A141" s="33" t="s">
        <v>104</v>
      </c>
      <c r="B141" s="53" t="s">
        <v>268</v>
      </c>
      <c r="C141" s="3" t="s">
        <v>269</v>
      </c>
      <c r="D141" s="28">
        <v>0</v>
      </c>
      <c r="E141" s="28">
        <v>47804.09</v>
      </c>
      <c r="F141" s="28">
        <v>22853.83</v>
      </c>
      <c r="G141" s="28">
        <v>34012.379999999997</v>
      </c>
      <c r="H141" s="28">
        <v>0</v>
      </c>
      <c r="I141" s="29">
        <v>58962.64</v>
      </c>
      <c r="K141" s="42" t="s">
        <v>104</v>
      </c>
      <c r="L141" s="43" t="s">
        <v>268</v>
      </c>
      <c r="M141" s="44" t="s">
        <v>269</v>
      </c>
      <c r="N141" s="45">
        <v>0</v>
      </c>
      <c r="O141" s="45">
        <v>47804.09</v>
      </c>
      <c r="P141" s="45">
        <v>22853.83</v>
      </c>
      <c r="Q141" s="45">
        <v>34012.379999999997</v>
      </c>
      <c r="R141" s="45">
        <v>0</v>
      </c>
      <c r="S141" s="46">
        <v>58962.64</v>
      </c>
      <c r="T141" s="47" t="str">
        <f>IF(K141=Balanza_de_Comprobación35[[#This Row],[Columna1]],"S","N")</f>
        <v>S</v>
      </c>
      <c r="U141" s="47" t="str">
        <f>IF(L141=Balanza_de_Comprobación35[[#This Row],[Columna2]],"S","N")</f>
        <v>S</v>
      </c>
      <c r="V141" s="47" t="str">
        <f>IF(M141=Balanza_de_Comprobación35[[#This Row],[Columna3]],"S","N")</f>
        <v>S</v>
      </c>
      <c r="W141" s="47" t="str">
        <f>IF(N141=Balanza_de_Comprobación35[[#This Row],[Columna4]],"S","N")</f>
        <v>S</v>
      </c>
      <c r="X141" s="47" t="str">
        <f>IF(O141=Balanza_de_Comprobación35[[#This Row],[Columna5]],"S","N")</f>
        <v>S</v>
      </c>
      <c r="Y141" s="47" t="str">
        <f>IF(P141=Balanza_de_Comprobación35[[#This Row],[Columna6]],"S","N")</f>
        <v>S</v>
      </c>
      <c r="Z141" s="47" t="str">
        <f>IF(Q141=Balanza_de_Comprobación35[[#This Row],[Columna7]],"S","N")</f>
        <v>S</v>
      </c>
      <c r="AA141" s="47" t="str">
        <f>IF(R141=Balanza_de_Comprobación35[[#This Row],[Columna8]],"S","N")</f>
        <v>S</v>
      </c>
      <c r="AB141" s="47" t="str">
        <f>IF(S141=Balanza_de_Comprobación35[[#This Row],[Columna9]],"S","N")</f>
        <v>S</v>
      </c>
    </row>
    <row r="142" spans="1:28" x14ac:dyDescent="0.25">
      <c r="A142" s="33" t="s">
        <v>104</v>
      </c>
      <c r="B142" s="53" t="s">
        <v>270</v>
      </c>
      <c r="C142" s="3" t="s">
        <v>271</v>
      </c>
      <c r="D142" s="28">
        <v>0</v>
      </c>
      <c r="E142" s="28">
        <v>1050525.3700000001</v>
      </c>
      <c r="F142" s="28">
        <v>266021.68</v>
      </c>
      <c r="G142" s="28">
        <v>266021.68</v>
      </c>
      <c r="H142" s="28">
        <v>0</v>
      </c>
      <c r="I142" s="29">
        <v>1050525.3700000001</v>
      </c>
      <c r="K142" s="42" t="s">
        <v>104</v>
      </c>
      <c r="L142" s="43" t="s">
        <v>270</v>
      </c>
      <c r="M142" s="44" t="s">
        <v>271</v>
      </c>
      <c r="N142" s="45">
        <v>0</v>
      </c>
      <c r="O142" s="45">
        <v>1050525.3700000001</v>
      </c>
      <c r="P142" s="45">
        <v>266021.68</v>
      </c>
      <c r="Q142" s="45">
        <v>266021.68</v>
      </c>
      <c r="R142" s="45">
        <v>0</v>
      </c>
      <c r="S142" s="46">
        <v>1050525.3700000001</v>
      </c>
      <c r="T142" s="47" t="str">
        <f>IF(K142=Balanza_de_Comprobación35[[#This Row],[Columna1]],"S","N")</f>
        <v>S</v>
      </c>
      <c r="U142" s="47" t="str">
        <f>IF(L142=Balanza_de_Comprobación35[[#This Row],[Columna2]],"S","N")</f>
        <v>S</v>
      </c>
      <c r="V142" s="47" t="str">
        <f>IF(M142=Balanza_de_Comprobación35[[#This Row],[Columna3]],"S","N")</f>
        <v>S</v>
      </c>
      <c r="W142" s="47" t="str">
        <f>IF(N142=Balanza_de_Comprobación35[[#This Row],[Columna4]],"S","N")</f>
        <v>S</v>
      </c>
      <c r="X142" s="47" t="str">
        <f>IF(O142=Balanza_de_Comprobación35[[#This Row],[Columna5]],"S","N")</f>
        <v>S</v>
      </c>
      <c r="Y142" s="47" t="str">
        <f>IF(P142=Balanza_de_Comprobación35[[#This Row],[Columna6]],"S","N")</f>
        <v>S</v>
      </c>
      <c r="Z142" s="47" t="str">
        <f>IF(Q142=Balanza_de_Comprobación35[[#This Row],[Columna7]],"S","N")</f>
        <v>S</v>
      </c>
      <c r="AA142" s="47" t="str">
        <f>IF(R142=Balanza_de_Comprobación35[[#This Row],[Columna8]],"S","N")</f>
        <v>S</v>
      </c>
      <c r="AB142" s="47" t="str">
        <f>IF(S142=Balanza_de_Comprobación35[[#This Row],[Columna9]],"S","N")</f>
        <v>S</v>
      </c>
    </row>
    <row r="143" spans="1:28" x14ac:dyDescent="0.25">
      <c r="A143" s="33" t="s">
        <v>104</v>
      </c>
      <c r="B143" s="53" t="s">
        <v>272</v>
      </c>
      <c r="C143" s="3" t="s">
        <v>273</v>
      </c>
      <c r="D143" s="28">
        <v>0</v>
      </c>
      <c r="E143" s="28">
        <v>507984.49</v>
      </c>
      <c r="F143" s="28">
        <v>0</v>
      </c>
      <c r="G143" s="28">
        <v>0</v>
      </c>
      <c r="H143" s="28">
        <v>0</v>
      </c>
      <c r="I143" s="29">
        <v>507984.49</v>
      </c>
      <c r="K143" s="42" t="s">
        <v>104</v>
      </c>
      <c r="L143" s="43" t="s">
        <v>272</v>
      </c>
      <c r="M143" s="44" t="s">
        <v>273</v>
      </c>
      <c r="N143" s="45">
        <v>0</v>
      </c>
      <c r="O143" s="45">
        <v>507984.49</v>
      </c>
      <c r="P143" s="45">
        <v>0</v>
      </c>
      <c r="Q143" s="45">
        <v>0</v>
      </c>
      <c r="R143" s="45">
        <v>0</v>
      </c>
      <c r="S143" s="46">
        <v>507984.49</v>
      </c>
      <c r="T143" s="47" t="str">
        <f>IF(K143=Balanza_de_Comprobación35[[#This Row],[Columna1]],"S","N")</f>
        <v>S</v>
      </c>
      <c r="U143" s="47" t="str">
        <f>IF(L143=Balanza_de_Comprobación35[[#This Row],[Columna2]],"S","N")</f>
        <v>S</v>
      </c>
      <c r="V143" s="47" t="str">
        <f>IF(M143=Balanza_de_Comprobación35[[#This Row],[Columna3]],"S","N")</f>
        <v>S</v>
      </c>
      <c r="W143" s="47" t="str">
        <f>IF(N143=Balanza_de_Comprobación35[[#This Row],[Columna4]],"S","N")</f>
        <v>S</v>
      </c>
      <c r="X143" s="47" t="str">
        <f>IF(O143=Balanza_de_Comprobación35[[#This Row],[Columna5]],"S","N")</f>
        <v>S</v>
      </c>
      <c r="Y143" s="47" t="str">
        <f>IF(P143=Balanza_de_Comprobación35[[#This Row],[Columna6]],"S","N")</f>
        <v>S</v>
      </c>
      <c r="Z143" s="47" t="str">
        <f>IF(Q143=Balanza_de_Comprobación35[[#This Row],[Columna7]],"S","N")</f>
        <v>S</v>
      </c>
      <c r="AA143" s="47" t="str">
        <f>IF(R143=Balanza_de_Comprobación35[[#This Row],[Columna8]],"S","N")</f>
        <v>S</v>
      </c>
      <c r="AB143" s="47" t="str">
        <f>IF(S143=Balanza_de_Comprobación35[[#This Row],[Columna9]],"S","N")</f>
        <v>S</v>
      </c>
    </row>
    <row r="144" spans="1:28" x14ac:dyDescent="0.25">
      <c r="A144" s="33" t="s">
        <v>104</v>
      </c>
      <c r="B144" s="53" t="s">
        <v>274</v>
      </c>
      <c r="C144" s="3" t="s">
        <v>275</v>
      </c>
      <c r="D144" s="28">
        <v>0</v>
      </c>
      <c r="E144" s="28">
        <v>180807040.80000001</v>
      </c>
      <c r="F144" s="28">
        <v>0</v>
      </c>
      <c r="G144" s="28">
        <v>0</v>
      </c>
      <c r="H144" s="28">
        <v>0</v>
      </c>
      <c r="I144" s="29">
        <v>180807040.80000001</v>
      </c>
      <c r="K144" s="42" t="s">
        <v>104</v>
      </c>
      <c r="L144" s="43" t="s">
        <v>274</v>
      </c>
      <c r="M144" s="44" t="s">
        <v>275</v>
      </c>
      <c r="N144" s="45">
        <v>0</v>
      </c>
      <c r="O144" s="45">
        <v>180807040.80000001</v>
      </c>
      <c r="P144" s="45">
        <v>0</v>
      </c>
      <c r="Q144" s="45">
        <v>0</v>
      </c>
      <c r="R144" s="45">
        <v>0</v>
      </c>
      <c r="S144" s="46">
        <v>180807040.80000001</v>
      </c>
      <c r="T144" s="47" t="str">
        <f>IF(K144=Balanza_de_Comprobación35[[#This Row],[Columna1]],"S","N")</f>
        <v>S</v>
      </c>
      <c r="U144" s="47" t="str">
        <f>IF(L144=Balanza_de_Comprobación35[[#This Row],[Columna2]],"S","N")</f>
        <v>S</v>
      </c>
      <c r="V144" s="47" t="str">
        <f>IF(M144=Balanza_de_Comprobación35[[#This Row],[Columna3]],"S","N")</f>
        <v>S</v>
      </c>
      <c r="W144" s="47" t="str">
        <f>IF(N144=Balanza_de_Comprobación35[[#This Row],[Columna4]],"S","N")</f>
        <v>S</v>
      </c>
      <c r="X144" s="47" t="str">
        <f>IF(O144=Balanza_de_Comprobación35[[#This Row],[Columna5]],"S","N")</f>
        <v>S</v>
      </c>
      <c r="Y144" s="47" t="str">
        <f>IF(P144=Balanza_de_Comprobación35[[#This Row],[Columna6]],"S","N")</f>
        <v>S</v>
      </c>
      <c r="Z144" s="47" t="str">
        <f>IF(Q144=Balanza_de_Comprobación35[[#This Row],[Columna7]],"S","N")</f>
        <v>S</v>
      </c>
      <c r="AA144" s="47" t="str">
        <f>IF(R144=Balanza_de_Comprobación35[[#This Row],[Columna8]],"S","N")</f>
        <v>S</v>
      </c>
      <c r="AB144" s="47" t="str">
        <f>IF(S144=Balanza_de_Comprobación35[[#This Row],[Columna9]],"S","N")</f>
        <v>S</v>
      </c>
    </row>
    <row r="145" spans="1:28" x14ac:dyDescent="0.25">
      <c r="A145" s="33" t="s">
        <v>104</v>
      </c>
      <c r="B145" s="53" t="s">
        <v>276</v>
      </c>
      <c r="C145" s="3" t="s">
        <v>277</v>
      </c>
      <c r="D145" s="28">
        <v>0</v>
      </c>
      <c r="E145" s="28">
        <v>98387820.859999999</v>
      </c>
      <c r="F145" s="28">
        <v>2076342.78</v>
      </c>
      <c r="G145" s="28">
        <v>1945538.28</v>
      </c>
      <c r="H145" s="28">
        <v>0</v>
      </c>
      <c r="I145" s="29">
        <v>98257016.359999999</v>
      </c>
      <c r="K145" s="42" t="s">
        <v>104</v>
      </c>
      <c r="L145" s="43" t="s">
        <v>276</v>
      </c>
      <c r="M145" s="44" t="s">
        <v>277</v>
      </c>
      <c r="N145" s="45">
        <v>0</v>
      </c>
      <c r="O145" s="45">
        <v>98387820.859999999</v>
      </c>
      <c r="P145" s="45">
        <v>2076342.78</v>
      </c>
      <c r="Q145" s="45">
        <v>1945538.28</v>
      </c>
      <c r="R145" s="45">
        <v>0</v>
      </c>
      <c r="S145" s="46">
        <v>98257016.359999999</v>
      </c>
      <c r="T145" s="47" t="str">
        <f>IF(K145=Balanza_de_Comprobación35[[#This Row],[Columna1]],"S","N")</f>
        <v>S</v>
      </c>
      <c r="U145" s="47" t="str">
        <f>IF(L145=Balanza_de_Comprobación35[[#This Row],[Columna2]],"S","N")</f>
        <v>S</v>
      </c>
      <c r="V145" s="47" t="str">
        <f>IF(M145=Balanza_de_Comprobación35[[#This Row],[Columna3]],"S","N")</f>
        <v>S</v>
      </c>
      <c r="W145" s="47" t="str">
        <f>IF(N145=Balanza_de_Comprobación35[[#This Row],[Columna4]],"S","N")</f>
        <v>S</v>
      </c>
      <c r="X145" s="47" t="str">
        <f>IF(O145=Balanza_de_Comprobación35[[#This Row],[Columna5]],"S","N")</f>
        <v>S</v>
      </c>
      <c r="Y145" s="47" t="str">
        <f>IF(P145=Balanza_de_Comprobación35[[#This Row],[Columna6]],"S","N")</f>
        <v>S</v>
      </c>
      <c r="Z145" s="47" t="str">
        <f>IF(Q145=Balanza_de_Comprobación35[[#This Row],[Columna7]],"S","N")</f>
        <v>S</v>
      </c>
      <c r="AA145" s="47" t="str">
        <f>IF(R145=Balanza_de_Comprobación35[[#This Row],[Columna8]],"S","N")</f>
        <v>S</v>
      </c>
      <c r="AB145" s="47" t="str">
        <f>IF(S145=Balanza_de_Comprobación35[[#This Row],[Columna9]],"S","N")</f>
        <v>S</v>
      </c>
    </row>
    <row r="146" spans="1:28" x14ac:dyDescent="0.25">
      <c r="A146" s="33" t="s">
        <v>104</v>
      </c>
      <c r="B146" s="53" t="s">
        <v>278</v>
      </c>
      <c r="C146" s="3" t="s">
        <v>279</v>
      </c>
      <c r="D146" s="28">
        <v>0</v>
      </c>
      <c r="E146" s="28">
        <v>17850059.260000002</v>
      </c>
      <c r="F146" s="28">
        <v>5584.05</v>
      </c>
      <c r="G146" s="28">
        <v>857.82</v>
      </c>
      <c r="H146" s="28">
        <v>0</v>
      </c>
      <c r="I146" s="29">
        <v>17845333.030000001</v>
      </c>
      <c r="K146" s="42" t="s">
        <v>104</v>
      </c>
      <c r="L146" s="43" t="s">
        <v>278</v>
      </c>
      <c r="M146" s="44" t="s">
        <v>279</v>
      </c>
      <c r="N146" s="45">
        <v>0</v>
      </c>
      <c r="O146" s="45">
        <v>17850059.260000002</v>
      </c>
      <c r="P146" s="45">
        <v>5584.05</v>
      </c>
      <c r="Q146" s="45">
        <v>857.82</v>
      </c>
      <c r="R146" s="45">
        <v>0</v>
      </c>
      <c r="S146" s="46">
        <v>17845333.030000001</v>
      </c>
      <c r="T146" s="47" t="str">
        <f>IF(K146=Balanza_de_Comprobación35[[#This Row],[Columna1]],"S","N")</f>
        <v>S</v>
      </c>
      <c r="U146" s="47" t="str">
        <f>IF(L146=Balanza_de_Comprobación35[[#This Row],[Columna2]],"S","N")</f>
        <v>S</v>
      </c>
      <c r="V146" s="47" t="str">
        <f>IF(M146=Balanza_de_Comprobación35[[#This Row],[Columna3]],"S","N")</f>
        <v>S</v>
      </c>
      <c r="W146" s="47" t="str">
        <f>IF(N146=Balanza_de_Comprobación35[[#This Row],[Columna4]],"S","N")</f>
        <v>S</v>
      </c>
      <c r="X146" s="47" t="str">
        <f>IF(O146=Balanza_de_Comprobación35[[#This Row],[Columna5]],"S","N")</f>
        <v>S</v>
      </c>
      <c r="Y146" s="47" t="str">
        <f>IF(P146=Balanza_de_Comprobación35[[#This Row],[Columna6]],"S","N")</f>
        <v>S</v>
      </c>
      <c r="Z146" s="47" t="str">
        <f>IF(Q146=Balanza_de_Comprobación35[[#This Row],[Columna7]],"S","N")</f>
        <v>S</v>
      </c>
      <c r="AA146" s="47" t="str">
        <f>IF(R146=Balanza_de_Comprobación35[[#This Row],[Columna8]],"S","N")</f>
        <v>S</v>
      </c>
      <c r="AB146" s="47" t="str">
        <f>IF(S146=Balanza_de_Comprobación35[[#This Row],[Columna9]],"S","N")</f>
        <v>S</v>
      </c>
    </row>
    <row r="147" spans="1:28" x14ac:dyDescent="0.25">
      <c r="A147" s="33" t="s">
        <v>104</v>
      </c>
      <c r="B147" s="53" t="s">
        <v>280</v>
      </c>
      <c r="C147" s="3" t="s">
        <v>281</v>
      </c>
      <c r="D147" s="28">
        <v>0</v>
      </c>
      <c r="E147" s="28">
        <v>87345.42</v>
      </c>
      <c r="F147" s="28">
        <v>0</v>
      </c>
      <c r="G147" s="28">
        <v>0.66</v>
      </c>
      <c r="H147" s="28">
        <v>0</v>
      </c>
      <c r="I147" s="29">
        <v>87346.08</v>
      </c>
      <c r="K147" s="42" t="s">
        <v>104</v>
      </c>
      <c r="L147" s="43" t="s">
        <v>280</v>
      </c>
      <c r="M147" s="44" t="s">
        <v>281</v>
      </c>
      <c r="N147" s="45">
        <v>0</v>
      </c>
      <c r="O147" s="45">
        <v>87345.42</v>
      </c>
      <c r="P147" s="45">
        <v>0</v>
      </c>
      <c r="Q147" s="45">
        <v>0.66</v>
      </c>
      <c r="R147" s="45">
        <v>0</v>
      </c>
      <c r="S147" s="46">
        <v>87346.08</v>
      </c>
      <c r="T147" s="47" t="str">
        <f>IF(K147=Balanza_de_Comprobación35[[#This Row],[Columna1]],"S","N")</f>
        <v>S</v>
      </c>
      <c r="U147" s="47" t="str">
        <f>IF(L147=Balanza_de_Comprobación35[[#This Row],[Columna2]],"S","N")</f>
        <v>S</v>
      </c>
      <c r="V147" s="47" t="str">
        <f>IF(M147=Balanza_de_Comprobación35[[#This Row],[Columna3]],"S","N")</f>
        <v>S</v>
      </c>
      <c r="W147" s="47" t="str">
        <f>IF(N147=Balanza_de_Comprobación35[[#This Row],[Columna4]],"S","N")</f>
        <v>S</v>
      </c>
      <c r="X147" s="47" t="str">
        <f>IF(O147=Balanza_de_Comprobación35[[#This Row],[Columna5]],"S","N")</f>
        <v>S</v>
      </c>
      <c r="Y147" s="47" t="str">
        <f>IF(P147=Balanza_de_Comprobación35[[#This Row],[Columna6]],"S","N")</f>
        <v>S</v>
      </c>
      <c r="Z147" s="47" t="str">
        <f>IF(Q147=Balanza_de_Comprobación35[[#This Row],[Columna7]],"S","N")</f>
        <v>S</v>
      </c>
      <c r="AA147" s="47" t="str">
        <f>IF(R147=Balanza_de_Comprobación35[[#This Row],[Columna8]],"S","N")</f>
        <v>S</v>
      </c>
      <c r="AB147" s="47" t="str">
        <f>IF(S147=Balanza_de_Comprobación35[[#This Row],[Columna9]],"S","N")</f>
        <v>S</v>
      </c>
    </row>
    <row r="148" spans="1:28" x14ac:dyDescent="0.25">
      <c r="A148" s="33" t="s">
        <v>104</v>
      </c>
      <c r="B148" s="53" t="s">
        <v>282</v>
      </c>
      <c r="C148" s="3" t="s">
        <v>283</v>
      </c>
      <c r="D148" s="28">
        <v>0</v>
      </c>
      <c r="E148" s="28">
        <v>-209.11</v>
      </c>
      <c r="F148" s="28">
        <v>0.08</v>
      </c>
      <c r="G148" s="28">
        <v>0.08</v>
      </c>
      <c r="H148" s="28">
        <v>0</v>
      </c>
      <c r="I148" s="29">
        <v>-209.11</v>
      </c>
      <c r="K148" s="42" t="s">
        <v>104</v>
      </c>
      <c r="L148" s="43" t="s">
        <v>282</v>
      </c>
      <c r="M148" s="44" t="s">
        <v>283</v>
      </c>
      <c r="N148" s="45">
        <v>0</v>
      </c>
      <c r="O148" s="45">
        <v>-209.11</v>
      </c>
      <c r="P148" s="45">
        <v>0.08</v>
      </c>
      <c r="Q148" s="45">
        <v>0.08</v>
      </c>
      <c r="R148" s="45">
        <v>0</v>
      </c>
      <c r="S148" s="46">
        <v>-209.11</v>
      </c>
      <c r="T148" s="47" t="str">
        <f>IF(K148=Balanza_de_Comprobación35[[#This Row],[Columna1]],"S","N")</f>
        <v>S</v>
      </c>
      <c r="U148" s="47" t="str">
        <f>IF(L148=Balanza_de_Comprobación35[[#This Row],[Columna2]],"S","N")</f>
        <v>S</v>
      </c>
      <c r="V148" s="47" t="str">
        <f>IF(M148=Balanza_de_Comprobación35[[#This Row],[Columna3]],"S","N")</f>
        <v>S</v>
      </c>
      <c r="W148" s="47" t="str">
        <f>IF(N148=Balanza_de_Comprobación35[[#This Row],[Columna4]],"S","N")</f>
        <v>S</v>
      </c>
      <c r="X148" s="47" t="str">
        <f>IF(O148=Balanza_de_Comprobación35[[#This Row],[Columna5]],"S","N")</f>
        <v>S</v>
      </c>
      <c r="Y148" s="47" t="str">
        <f>IF(P148=Balanza_de_Comprobación35[[#This Row],[Columna6]],"S","N")</f>
        <v>S</v>
      </c>
      <c r="Z148" s="47" t="str">
        <f>IF(Q148=Balanza_de_Comprobación35[[#This Row],[Columna7]],"S","N")</f>
        <v>S</v>
      </c>
      <c r="AA148" s="47" t="str">
        <f>IF(R148=Balanza_de_Comprobación35[[#This Row],[Columna8]],"S","N")</f>
        <v>S</v>
      </c>
      <c r="AB148" s="47" t="str">
        <f>IF(S148=Balanza_de_Comprobación35[[#This Row],[Columna9]],"S","N")</f>
        <v>S</v>
      </c>
    </row>
    <row r="149" spans="1:28" x14ac:dyDescent="0.25">
      <c r="A149" s="33" t="s">
        <v>104</v>
      </c>
      <c r="B149" s="53" t="s">
        <v>284</v>
      </c>
      <c r="C149" s="3" t="s">
        <v>285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  <c r="I149" s="29">
        <v>0</v>
      </c>
      <c r="K149" s="42" t="s">
        <v>104</v>
      </c>
      <c r="L149" s="43" t="s">
        <v>284</v>
      </c>
      <c r="M149" s="44" t="s">
        <v>285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6">
        <v>0</v>
      </c>
      <c r="T149" s="47" t="str">
        <f>IF(K149=Balanza_de_Comprobación35[[#This Row],[Columna1]],"S","N")</f>
        <v>S</v>
      </c>
      <c r="U149" s="47" t="str">
        <f>IF(L149=Balanza_de_Comprobación35[[#This Row],[Columna2]],"S","N")</f>
        <v>S</v>
      </c>
      <c r="V149" s="47" t="str">
        <f>IF(M149=Balanza_de_Comprobación35[[#This Row],[Columna3]],"S","N")</f>
        <v>S</v>
      </c>
      <c r="W149" s="47" t="str">
        <f>IF(N149=Balanza_de_Comprobación35[[#This Row],[Columna4]],"S","N")</f>
        <v>S</v>
      </c>
      <c r="X149" s="47" t="str">
        <f>IF(O149=Balanza_de_Comprobación35[[#This Row],[Columna5]],"S","N")</f>
        <v>S</v>
      </c>
      <c r="Y149" s="47" t="str">
        <f>IF(P149=Balanza_de_Comprobación35[[#This Row],[Columna6]],"S","N")</f>
        <v>S</v>
      </c>
      <c r="Z149" s="47" t="str">
        <f>IF(Q149=Balanza_de_Comprobación35[[#This Row],[Columna7]],"S","N")</f>
        <v>S</v>
      </c>
      <c r="AA149" s="47" t="str">
        <f>IF(R149=Balanza_de_Comprobación35[[#This Row],[Columna8]],"S","N")</f>
        <v>S</v>
      </c>
      <c r="AB149" s="47" t="str">
        <f>IF(S149=Balanza_de_Comprobación35[[#This Row],[Columna9]],"S","N")</f>
        <v>S</v>
      </c>
    </row>
    <row r="150" spans="1:28" x14ac:dyDescent="0.25">
      <c r="A150" s="33" t="s">
        <v>104</v>
      </c>
      <c r="B150" s="53" t="s">
        <v>286</v>
      </c>
      <c r="C150" s="3" t="s">
        <v>287</v>
      </c>
      <c r="D150" s="28">
        <v>0</v>
      </c>
      <c r="E150" s="28">
        <v>-209.11</v>
      </c>
      <c r="F150" s="28">
        <v>0.08</v>
      </c>
      <c r="G150" s="28">
        <v>0.08</v>
      </c>
      <c r="H150" s="28">
        <v>0</v>
      </c>
      <c r="I150" s="29">
        <v>-209.11</v>
      </c>
      <c r="K150" s="42" t="s">
        <v>104</v>
      </c>
      <c r="L150" s="43" t="s">
        <v>286</v>
      </c>
      <c r="M150" s="44" t="s">
        <v>287</v>
      </c>
      <c r="N150" s="45">
        <v>0</v>
      </c>
      <c r="O150" s="45">
        <v>-209.11</v>
      </c>
      <c r="P150" s="45">
        <v>0.08</v>
      </c>
      <c r="Q150" s="45">
        <v>0.08</v>
      </c>
      <c r="R150" s="45">
        <v>0</v>
      </c>
      <c r="S150" s="46">
        <v>-209.11</v>
      </c>
      <c r="T150" s="47" t="str">
        <f>IF(K150=Balanza_de_Comprobación35[[#This Row],[Columna1]],"S","N")</f>
        <v>S</v>
      </c>
      <c r="U150" s="47" t="str">
        <f>IF(L150=Balanza_de_Comprobación35[[#This Row],[Columna2]],"S","N")</f>
        <v>S</v>
      </c>
      <c r="V150" s="47" t="str">
        <f>IF(M150=Balanza_de_Comprobación35[[#This Row],[Columna3]],"S","N")</f>
        <v>S</v>
      </c>
      <c r="W150" s="47" t="str">
        <f>IF(N150=Balanza_de_Comprobación35[[#This Row],[Columna4]],"S","N")</f>
        <v>S</v>
      </c>
      <c r="X150" s="47" t="str">
        <f>IF(O150=Balanza_de_Comprobación35[[#This Row],[Columna5]],"S","N")</f>
        <v>S</v>
      </c>
      <c r="Y150" s="47" t="str">
        <f>IF(P150=Balanza_de_Comprobación35[[#This Row],[Columna6]],"S","N")</f>
        <v>S</v>
      </c>
      <c r="Z150" s="47" t="str">
        <f>IF(Q150=Balanza_de_Comprobación35[[#This Row],[Columna7]],"S","N")</f>
        <v>S</v>
      </c>
      <c r="AA150" s="47" t="str">
        <f>IF(R150=Balanza_de_Comprobación35[[#This Row],[Columna8]],"S","N")</f>
        <v>S</v>
      </c>
      <c r="AB150" s="47" t="str">
        <f>IF(S150=Balanza_de_Comprobación35[[#This Row],[Columna9]],"S","N")</f>
        <v>S</v>
      </c>
    </row>
    <row r="151" spans="1:28" x14ac:dyDescent="0.25">
      <c r="A151" s="33" t="s">
        <v>104</v>
      </c>
      <c r="B151" s="53" t="s">
        <v>288</v>
      </c>
      <c r="C151" s="3" t="s">
        <v>289</v>
      </c>
      <c r="D151" s="28">
        <v>0</v>
      </c>
      <c r="E151" s="28">
        <v>24</v>
      </c>
      <c r="F151" s="28">
        <v>0</v>
      </c>
      <c r="G151" s="28">
        <v>0</v>
      </c>
      <c r="H151" s="28">
        <v>0</v>
      </c>
      <c r="I151" s="29">
        <v>24</v>
      </c>
      <c r="K151" s="42" t="s">
        <v>104</v>
      </c>
      <c r="L151" s="43" t="s">
        <v>288</v>
      </c>
      <c r="M151" s="44" t="s">
        <v>289</v>
      </c>
      <c r="N151" s="45">
        <v>0</v>
      </c>
      <c r="O151" s="45">
        <v>24</v>
      </c>
      <c r="P151" s="45">
        <v>0</v>
      </c>
      <c r="Q151" s="45">
        <v>0</v>
      </c>
      <c r="R151" s="45">
        <v>0</v>
      </c>
      <c r="S151" s="46">
        <v>24</v>
      </c>
      <c r="T151" s="47" t="str">
        <f>IF(K151=Balanza_de_Comprobación35[[#This Row],[Columna1]],"S","N")</f>
        <v>S</v>
      </c>
      <c r="U151" s="47" t="str">
        <f>IF(L151=Balanza_de_Comprobación35[[#This Row],[Columna2]],"S","N")</f>
        <v>S</v>
      </c>
      <c r="V151" s="47" t="str">
        <f>IF(M151=Balanza_de_Comprobación35[[#This Row],[Columna3]],"S","N")</f>
        <v>S</v>
      </c>
      <c r="W151" s="47" t="str">
        <f>IF(N151=Balanza_de_Comprobación35[[#This Row],[Columna4]],"S","N")</f>
        <v>S</v>
      </c>
      <c r="X151" s="47" t="str">
        <f>IF(O151=Balanza_de_Comprobación35[[#This Row],[Columna5]],"S","N")</f>
        <v>S</v>
      </c>
      <c r="Y151" s="47" t="str">
        <f>IF(P151=Balanza_de_Comprobación35[[#This Row],[Columna6]],"S","N")</f>
        <v>S</v>
      </c>
      <c r="Z151" s="47" t="str">
        <f>IF(Q151=Balanza_de_Comprobación35[[#This Row],[Columna7]],"S","N")</f>
        <v>S</v>
      </c>
      <c r="AA151" s="47" t="str">
        <f>IF(R151=Balanza_de_Comprobación35[[#This Row],[Columna8]],"S","N")</f>
        <v>S</v>
      </c>
      <c r="AB151" s="47" t="str">
        <f>IF(S151=Balanza_de_Comprobación35[[#This Row],[Columna9]],"S","N")</f>
        <v>S</v>
      </c>
    </row>
    <row r="152" spans="1:28" x14ac:dyDescent="0.25">
      <c r="A152" s="33" t="s">
        <v>104</v>
      </c>
      <c r="B152" s="53" t="s">
        <v>290</v>
      </c>
      <c r="C152" s="3" t="s">
        <v>49</v>
      </c>
      <c r="D152" s="28">
        <v>0</v>
      </c>
      <c r="E152" s="28">
        <v>334.01</v>
      </c>
      <c r="F152" s="28">
        <v>0</v>
      </c>
      <c r="G152" s="28">
        <v>0</v>
      </c>
      <c r="H152" s="28">
        <v>0</v>
      </c>
      <c r="I152" s="29">
        <v>334.01</v>
      </c>
      <c r="K152" s="42" t="s">
        <v>104</v>
      </c>
      <c r="L152" s="43" t="s">
        <v>290</v>
      </c>
      <c r="M152" s="44" t="s">
        <v>49</v>
      </c>
      <c r="N152" s="45">
        <v>0</v>
      </c>
      <c r="O152" s="45">
        <v>334.01</v>
      </c>
      <c r="P152" s="45">
        <v>0</v>
      </c>
      <c r="Q152" s="45">
        <v>0</v>
      </c>
      <c r="R152" s="45">
        <v>0</v>
      </c>
      <c r="S152" s="46">
        <v>334.01</v>
      </c>
      <c r="T152" s="47" t="str">
        <f>IF(K152=Balanza_de_Comprobación35[[#This Row],[Columna1]],"S","N")</f>
        <v>S</v>
      </c>
      <c r="U152" s="47" t="str">
        <f>IF(L152=Balanza_de_Comprobación35[[#This Row],[Columna2]],"S","N")</f>
        <v>S</v>
      </c>
      <c r="V152" s="47" t="str">
        <f>IF(M152=Balanza_de_Comprobación35[[#This Row],[Columna3]],"S","N")</f>
        <v>S</v>
      </c>
      <c r="W152" s="47" t="str">
        <f>IF(N152=Balanza_de_Comprobación35[[#This Row],[Columna4]],"S","N")</f>
        <v>S</v>
      </c>
      <c r="X152" s="47" t="str">
        <f>IF(O152=Balanza_de_Comprobación35[[#This Row],[Columna5]],"S","N")</f>
        <v>S</v>
      </c>
      <c r="Y152" s="47" t="str">
        <f>IF(P152=Balanza_de_Comprobación35[[#This Row],[Columna6]],"S","N")</f>
        <v>S</v>
      </c>
      <c r="Z152" s="47" t="str">
        <f>IF(Q152=Balanza_de_Comprobación35[[#This Row],[Columna7]],"S","N")</f>
        <v>S</v>
      </c>
      <c r="AA152" s="47" t="str">
        <f>IF(R152=Balanza_de_Comprobación35[[#This Row],[Columna8]],"S","N")</f>
        <v>S</v>
      </c>
      <c r="AB152" s="47" t="str">
        <f>IF(S152=Balanza_de_Comprobación35[[#This Row],[Columna9]],"S","N")</f>
        <v>S</v>
      </c>
    </row>
    <row r="153" spans="1:28" x14ac:dyDescent="0.25">
      <c r="A153" s="33" t="s">
        <v>104</v>
      </c>
      <c r="B153" s="53" t="s">
        <v>291</v>
      </c>
      <c r="C153" s="3" t="s">
        <v>292</v>
      </c>
      <c r="D153" s="28">
        <v>0</v>
      </c>
      <c r="E153" s="28">
        <v>464970.97</v>
      </c>
      <c r="F153" s="28">
        <v>0</v>
      </c>
      <c r="G153" s="28">
        <v>0</v>
      </c>
      <c r="H153" s="28">
        <v>0</v>
      </c>
      <c r="I153" s="29">
        <v>464970.97</v>
      </c>
      <c r="K153" s="42" t="s">
        <v>104</v>
      </c>
      <c r="L153" s="43" t="s">
        <v>291</v>
      </c>
      <c r="M153" s="44" t="s">
        <v>292</v>
      </c>
      <c r="N153" s="45">
        <v>0</v>
      </c>
      <c r="O153" s="45">
        <v>464970.97</v>
      </c>
      <c r="P153" s="45">
        <v>0</v>
      </c>
      <c r="Q153" s="45">
        <v>0</v>
      </c>
      <c r="R153" s="45">
        <v>0</v>
      </c>
      <c r="S153" s="46">
        <v>464970.97</v>
      </c>
      <c r="T153" s="47" t="str">
        <f>IF(K153=Balanza_de_Comprobación35[[#This Row],[Columna1]],"S","N")</f>
        <v>S</v>
      </c>
      <c r="U153" s="47" t="str">
        <f>IF(L153=Balanza_de_Comprobación35[[#This Row],[Columna2]],"S","N")</f>
        <v>S</v>
      </c>
      <c r="V153" s="47" t="str">
        <f>IF(M153=Balanza_de_Comprobación35[[#This Row],[Columna3]],"S","N")</f>
        <v>S</v>
      </c>
      <c r="W153" s="47" t="str">
        <f>IF(N153=Balanza_de_Comprobación35[[#This Row],[Columna4]],"S","N")</f>
        <v>S</v>
      </c>
      <c r="X153" s="47" t="str">
        <f>IF(O153=Balanza_de_Comprobación35[[#This Row],[Columna5]],"S","N")</f>
        <v>S</v>
      </c>
      <c r="Y153" s="47" t="str">
        <f>IF(P153=Balanza_de_Comprobación35[[#This Row],[Columna6]],"S","N")</f>
        <v>S</v>
      </c>
      <c r="Z153" s="47" t="str">
        <f>IF(Q153=Balanza_de_Comprobación35[[#This Row],[Columna7]],"S","N")</f>
        <v>S</v>
      </c>
      <c r="AA153" s="47" t="str">
        <f>IF(R153=Balanza_de_Comprobación35[[#This Row],[Columna8]],"S","N")</f>
        <v>S</v>
      </c>
      <c r="AB153" s="47" t="str">
        <f>IF(S153=Balanza_de_Comprobación35[[#This Row],[Columna9]],"S","N")</f>
        <v>S</v>
      </c>
    </row>
    <row r="154" spans="1:28" x14ac:dyDescent="0.25">
      <c r="A154" s="33" t="s">
        <v>104</v>
      </c>
      <c r="B154" s="53" t="s">
        <v>293</v>
      </c>
      <c r="C154" s="3" t="s">
        <v>294</v>
      </c>
      <c r="D154" s="28">
        <v>0</v>
      </c>
      <c r="E154" s="28">
        <v>79005604.879999995</v>
      </c>
      <c r="F154" s="28">
        <v>1511027.31</v>
      </c>
      <c r="G154" s="28">
        <v>1934832.21</v>
      </c>
      <c r="H154" s="28">
        <v>0</v>
      </c>
      <c r="I154" s="29">
        <v>79429409.780000001</v>
      </c>
      <c r="K154" s="42" t="s">
        <v>104</v>
      </c>
      <c r="L154" s="43" t="s">
        <v>293</v>
      </c>
      <c r="M154" s="44" t="s">
        <v>294</v>
      </c>
      <c r="N154" s="45">
        <v>0</v>
      </c>
      <c r="O154" s="45">
        <v>79005604.879999995</v>
      </c>
      <c r="P154" s="45">
        <v>1511027.31</v>
      </c>
      <c r="Q154" s="45">
        <v>1934832.21</v>
      </c>
      <c r="R154" s="45">
        <v>0</v>
      </c>
      <c r="S154" s="46">
        <v>79429409.780000001</v>
      </c>
      <c r="T154" s="47" t="str">
        <f>IF(K154=Balanza_de_Comprobación35[[#This Row],[Columna1]],"S","N")</f>
        <v>S</v>
      </c>
      <c r="U154" s="47" t="str">
        <f>IF(L154=Balanza_de_Comprobación35[[#This Row],[Columna2]],"S","N")</f>
        <v>S</v>
      </c>
      <c r="V154" s="47" t="str">
        <f>IF(M154=Balanza_de_Comprobación35[[#This Row],[Columna3]],"S","N")</f>
        <v>S</v>
      </c>
      <c r="W154" s="47" t="str">
        <f>IF(N154=Balanza_de_Comprobación35[[#This Row],[Columna4]],"S","N")</f>
        <v>S</v>
      </c>
      <c r="X154" s="47" t="str">
        <f>IF(O154=Balanza_de_Comprobación35[[#This Row],[Columna5]],"S","N")</f>
        <v>S</v>
      </c>
      <c r="Y154" s="47" t="str">
        <f>IF(P154=Balanza_de_Comprobación35[[#This Row],[Columna6]],"S","N")</f>
        <v>S</v>
      </c>
      <c r="Z154" s="47" t="str">
        <f>IF(Q154=Balanza_de_Comprobación35[[#This Row],[Columna7]],"S","N")</f>
        <v>S</v>
      </c>
      <c r="AA154" s="47" t="str">
        <f>IF(R154=Balanza_de_Comprobación35[[#This Row],[Columna8]],"S","N")</f>
        <v>S</v>
      </c>
      <c r="AB154" s="47" t="str">
        <f>IF(S154=Balanza_de_Comprobación35[[#This Row],[Columna9]],"S","N")</f>
        <v>S</v>
      </c>
    </row>
    <row r="155" spans="1:28" x14ac:dyDescent="0.25">
      <c r="A155" s="33" t="s">
        <v>104</v>
      </c>
      <c r="B155" s="53" t="s">
        <v>295</v>
      </c>
      <c r="C155" s="3" t="s">
        <v>59</v>
      </c>
      <c r="D155" s="28">
        <v>0</v>
      </c>
      <c r="E155" s="28">
        <v>1216.68</v>
      </c>
      <c r="F155" s="28">
        <v>9568</v>
      </c>
      <c r="G155" s="28">
        <v>9847.51</v>
      </c>
      <c r="H155" s="28">
        <v>0</v>
      </c>
      <c r="I155" s="29">
        <v>1496.19</v>
      </c>
      <c r="K155" s="42" t="s">
        <v>104</v>
      </c>
      <c r="L155" s="43" t="s">
        <v>295</v>
      </c>
      <c r="M155" s="44" t="s">
        <v>59</v>
      </c>
      <c r="N155" s="45">
        <v>0</v>
      </c>
      <c r="O155" s="45">
        <v>1216.68</v>
      </c>
      <c r="P155" s="45">
        <v>9568</v>
      </c>
      <c r="Q155" s="45">
        <v>9847.51</v>
      </c>
      <c r="R155" s="45">
        <v>0</v>
      </c>
      <c r="S155" s="46">
        <v>1496.19</v>
      </c>
      <c r="T155" s="47" t="str">
        <f>IF(K155=Balanza_de_Comprobación35[[#This Row],[Columna1]],"S","N")</f>
        <v>S</v>
      </c>
      <c r="U155" s="47" t="str">
        <f>IF(L155=Balanza_de_Comprobación35[[#This Row],[Columna2]],"S","N")</f>
        <v>S</v>
      </c>
      <c r="V155" s="47" t="str">
        <f>IF(M155=Balanza_de_Comprobación35[[#This Row],[Columna3]],"S","N")</f>
        <v>S</v>
      </c>
      <c r="W155" s="47" t="str">
        <f>IF(N155=Balanza_de_Comprobación35[[#This Row],[Columna4]],"S","N")</f>
        <v>S</v>
      </c>
      <c r="X155" s="47" t="str">
        <f>IF(O155=Balanza_de_Comprobación35[[#This Row],[Columna5]],"S","N")</f>
        <v>S</v>
      </c>
      <c r="Y155" s="47" t="str">
        <f>IF(P155=Balanza_de_Comprobación35[[#This Row],[Columna6]],"S","N")</f>
        <v>S</v>
      </c>
      <c r="Z155" s="47" t="str">
        <f>IF(Q155=Balanza_de_Comprobación35[[#This Row],[Columna7]],"S","N")</f>
        <v>S</v>
      </c>
      <c r="AA155" s="47" t="str">
        <f>IF(R155=Balanza_de_Comprobación35[[#This Row],[Columna8]],"S","N")</f>
        <v>S</v>
      </c>
      <c r="AB155" s="47" t="str">
        <f>IF(S155=Balanza_de_Comprobación35[[#This Row],[Columna9]],"S","N")</f>
        <v>S</v>
      </c>
    </row>
    <row r="156" spans="1:28" x14ac:dyDescent="0.25">
      <c r="A156" s="33" t="s">
        <v>104</v>
      </c>
      <c r="B156" s="53" t="s">
        <v>296</v>
      </c>
      <c r="C156" s="3" t="s">
        <v>59</v>
      </c>
      <c r="D156" s="28">
        <v>0</v>
      </c>
      <c r="E156" s="28">
        <v>1216.68</v>
      </c>
      <c r="F156" s="28">
        <v>9568</v>
      </c>
      <c r="G156" s="28">
        <v>9847.51</v>
      </c>
      <c r="H156" s="28">
        <v>0</v>
      </c>
      <c r="I156" s="29">
        <v>1496.19</v>
      </c>
      <c r="K156" s="42" t="s">
        <v>104</v>
      </c>
      <c r="L156" s="43" t="s">
        <v>296</v>
      </c>
      <c r="M156" s="44" t="s">
        <v>59</v>
      </c>
      <c r="N156" s="45">
        <v>0</v>
      </c>
      <c r="O156" s="45">
        <v>1216.68</v>
      </c>
      <c r="P156" s="45">
        <v>9568</v>
      </c>
      <c r="Q156" s="45">
        <v>9847.51</v>
      </c>
      <c r="R156" s="45">
        <v>0</v>
      </c>
      <c r="S156" s="46">
        <v>1496.19</v>
      </c>
      <c r="T156" s="47" t="str">
        <f>IF(K156=Balanza_de_Comprobación35[[#This Row],[Columna1]],"S","N")</f>
        <v>S</v>
      </c>
      <c r="U156" s="47" t="str">
        <f>IF(L156=Balanza_de_Comprobación35[[#This Row],[Columna2]],"S","N")</f>
        <v>S</v>
      </c>
      <c r="V156" s="47" t="str">
        <f>IF(M156=Balanza_de_Comprobación35[[#This Row],[Columna3]],"S","N")</f>
        <v>S</v>
      </c>
      <c r="W156" s="47" t="str">
        <f>IF(N156=Balanza_de_Comprobación35[[#This Row],[Columna4]],"S","N")</f>
        <v>S</v>
      </c>
      <c r="X156" s="47" t="str">
        <f>IF(O156=Balanza_de_Comprobación35[[#This Row],[Columna5]],"S","N")</f>
        <v>S</v>
      </c>
      <c r="Y156" s="47" t="str">
        <f>IF(P156=Balanza_de_Comprobación35[[#This Row],[Columna6]],"S","N")</f>
        <v>S</v>
      </c>
      <c r="Z156" s="47" t="str">
        <f>IF(Q156=Balanza_de_Comprobación35[[#This Row],[Columna7]],"S","N")</f>
        <v>S</v>
      </c>
      <c r="AA156" s="47" t="str">
        <f>IF(R156=Balanza_de_Comprobación35[[#This Row],[Columna8]],"S","N")</f>
        <v>S</v>
      </c>
      <c r="AB156" s="47" t="str">
        <f>IF(S156=Balanza_de_Comprobación35[[#This Row],[Columna9]],"S","N")</f>
        <v>S</v>
      </c>
    </row>
    <row r="157" spans="1:28" x14ac:dyDescent="0.25">
      <c r="A157" s="33" t="s">
        <v>104</v>
      </c>
      <c r="B157" s="53" t="s">
        <v>297</v>
      </c>
      <c r="C157" s="3" t="s">
        <v>298</v>
      </c>
      <c r="D157" s="28">
        <v>0</v>
      </c>
      <c r="E157" s="28">
        <v>179835.5</v>
      </c>
      <c r="F157" s="28">
        <v>0</v>
      </c>
      <c r="G157" s="28">
        <v>0</v>
      </c>
      <c r="H157" s="28">
        <v>0</v>
      </c>
      <c r="I157" s="29">
        <v>179835.5</v>
      </c>
      <c r="K157" s="42" t="s">
        <v>104</v>
      </c>
      <c r="L157" s="43" t="s">
        <v>297</v>
      </c>
      <c r="M157" s="44" t="s">
        <v>298</v>
      </c>
      <c r="N157" s="45">
        <v>0</v>
      </c>
      <c r="O157" s="45">
        <v>179835.5</v>
      </c>
      <c r="P157" s="45">
        <v>0</v>
      </c>
      <c r="Q157" s="45">
        <v>0</v>
      </c>
      <c r="R157" s="45">
        <v>0</v>
      </c>
      <c r="S157" s="46">
        <v>179835.5</v>
      </c>
      <c r="T157" s="47" t="str">
        <f>IF(K157=Balanza_de_Comprobación35[[#This Row],[Columna1]],"S","N")</f>
        <v>S</v>
      </c>
      <c r="U157" s="47" t="str">
        <f>IF(L157=Balanza_de_Comprobación35[[#This Row],[Columna2]],"S","N")</f>
        <v>S</v>
      </c>
      <c r="V157" s="47" t="str">
        <f>IF(M157=Balanza_de_Comprobación35[[#This Row],[Columna3]],"S","N")</f>
        <v>S</v>
      </c>
      <c r="W157" s="47" t="str">
        <f>IF(N157=Balanza_de_Comprobación35[[#This Row],[Columna4]],"S","N")</f>
        <v>S</v>
      </c>
      <c r="X157" s="47" t="str">
        <f>IF(O157=Balanza_de_Comprobación35[[#This Row],[Columna5]],"S","N")</f>
        <v>S</v>
      </c>
      <c r="Y157" s="47" t="str">
        <f>IF(P157=Balanza_de_Comprobación35[[#This Row],[Columna6]],"S","N")</f>
        <v>S</v>
      </c>
      <c r="Z157" s="47" t="str">
        <f>IF(Q157=Balanza_de_Comprobación35[[#This Row],[Columna7]],"S","N")</f>
        <v>S</v>
      </c>
      <c r="AA157" s="47" t="str">
        <f>IF(R157=Balanza_de_Comprobación35[[#This Row],[Columna8]],"S","N")</f>
        <v>S</v>
      </c>
      <c r="AB157" s="47" t="str">
        <f>IF(S157=Balanza_de_Comprobación35[[#This Row],[Columna9]],"S","N")</f>
        <v>S</v>
      </c>
    </row>
    <row r="158" spans="1:28" x14ac:dyDescent="0.25">
      <c r="A158" s="33" t="s">
        <v>104</v>
      </c>
      <c r="B158" s="53" t="s">
        <v>299</v>
      </c>
      <c r="C158" s="3" t="s">
        <v>300</v>
      </c>
      <c r="D158" s="28">
        <v>0</v>
      </c>
      <c r="E158" s="28">
        <v>170202.06</v>
      </c>
      <c r="F158" s="28">
        <v>0</v>
      </c>
      <c r="G158" s="28">
        <v>0</v>
      </c>
      <c r="H158" s="28">
        <v>0</v>
      </c>
      <c r="I158" s="29">
        <v>170202.06</v>
      </c>
      <c r="K158" s="42" t="s">
        <v>104</v>
      </c>
      <c r="L158" s="43" t="s">
        <v>299</v>
      </c>
      <c r="M158" s="44" t="s">
        <v>300</v>
      </c>
      <c r="N158" s="45">
        <v>0</v>
      </c>
      <c r="O158" s="45">
        <v>170202.06</v>
      </c>
      <c r="P158" s="45">
        <v>0</v>
      </c>
      <c r="Q158" s="45">
        <v>0</v>
      </c>
      <c r="R158" s="45">
        <v>0</v>
      </c>
      <c r="S158" s="46">
        <v>170202.06</v>
      </c>
      <c r="T158" s="47" t="str">
        <f>IF(K158=Balanza_de_Comprobación35[[#This Row],[Columna1]],"S","N")</f>
        <v>S</v>
      </c>
      <c r="U158" s="47" t="str">
        <f>IF(L158=Balanza_de_Comprobación35[[#This Row],[Columna2]],"S","N")</f>
        <v>S</v>
      </c>
      <c r="V158" s="47" t="str">
        <f>IF(M158=Balanza_de_Comprobación35[[#This Row],[Columna3]],"S","N")</f>
        <v>S</v>
      </c>
      <c r="W158" s="47" t="str">
        <f>IF(N158=Balanza_de_Comprobación35[[#This Row],[Columna4]],"S","N")</f>
        <v>S</v>
      </c>
      <c r="X158" s="47" t="str">
        <f>IF(O158=Balanza_de_Comprobación35[[#This Row],[Columna5]],"S","N")</f>
        <v>S</v>
      </c>
      <c r="Y158" s="47" t="str">
        <f>IF(P158=Balanza_de_Comprobación35[[#This Row],[Columna6]],"S","N")</f>
        <v>S</v>
      </c>
      <c r="Z158" s="47" t="str">
        <f>IF(Q158=Balanza_de_Comprobación35[[#This Row],[Columna7]],"S","N")</f>
        <v>S</v>
      </c>
      <c r="AA158" s="47" t="str">
        <f>IF(R158=Balanza_de_Comprobación35[[#This Row],[Columna8]],"S","N")</f>
        <v>S</v>
      </c>
      <c r="AB158" s="47" t="str">
        <f>IF(S158=Balanza_de_Comprobación35[[#This Row],[Columna9]],"S","N")</f>
        <v>S</v>
      </c>
    </row>
    <row r="159" spans="1:28" x14ac:dyDescent="0.25">
      <c r="A159" s="33" t="s">
        <v>104</v>
      </c>
      <c r="B159" s="53" t="s">
        <v>301</v>
      </c>
      <c r="C159" s="3" t="s">
        <v>302</v>
      </c>
      <c r="D159" s="28">
        <v>0</v>
      </c>
      <c r="E159" s="28">
        <v>3907.31</v>
      </c>
      <c r="F159" s="28">
        <v>0</v>
      </c>
      <c r="G159" s="28">
        <v>0</v>
      </c>
      <c r="H159" s="28">
        <v>0</v>
      </c>
      <c r="I159" s="29">
        <v>3907.31</v>
      </c>
      <c r="K159" s="42" t="s">
        <v>104</v>
      </c>
      <c r="L159" s="43" t="s">
        <v>301</v>
      </c>
      <c r="M159" s="44" t="s">
        <v>302</v>
      </c>
      <c r="N159" s="45">
        <v>0</v>
      </c>
      <c r="O159" s="45">
        <v>3907.31</v>
      </c>
      <c r="P159" s="45">
        <v>0</v>
      </c>
      <c r="Q159" s="45">
        <v>0</v>
      </c>
      <c r="R159" s="45">
        <v>0</v>
      </c>
      <c r="S159" s="46">
        <v>3907.31</v>
      </c>
      <c r="T159" s="47" t="str">
        <f>IF(K159=Balanza_de_Comprobación35[[#This Row],[Columna1]],"S","N")</f>
        <v>S</v>
      </c>
      <c r="U159" s="47" t="str">
        <f>IF(L159=Balanza_de_Comprobación35[[#This Row],[Columna2]],"S","N")</f>
        <v>S</v>
      </c>
      <c r="V159" s="47" t="str">
        <f>IF(M159=Balanza_de_Comprobación35[[#This Row],[Columna3]],"S","N")</f>
        <v>S</v>
      </c>
      <c r="W159" s="47" t="str">
        <f>IF(N159=Balanza_de_Comprobación35[[#This Row],[Columna4]],"S","N")</f>
        <v>S</v>
      </c>
      <c r="X159" s="47" t="str">
        <f>IF(O159=Balanza_de_Comprobación35[[#This Row],[Columna5]],"S","N")</f>
        <v>S</v>
      </c>
      <c r="Y159" s="47" t="str">
        <f>IF(P159=Balanza_de_Comprobación35[[#This Row],[Columna6]],"S","N")</f>
        <v>S</v>
      </c>
      <c r="Z159" s="47" t="str">
        <f>IF(Q159=Balanza_de_Comprobación35[[#This Row],[Columna7]],"S","N")</f>
        <v>S</v>
      </c>
      <c r="AA159" s="47" t="str">
        <f>IF(R159=Balanza_de_Comprobación35[[#This Row],[Columna8]],"S","N")</f>
        <v>S</v>
      </c>
      <c r="AB159" s="47" t="str">
        <f>IF(S159=Balanza_de_Comprobación35[[#This Row],[Columna9]],"S","N")</f>
        <v>S</v>
      </c>
    </row>
    <row r="160" spans="1:28" x14ac:dyDescent="0.25">
      <c r="A160" s="33" t="s">
        <v>104</v>
      </c>
      <c r="B160" s="53" t="s">
        <v>303</v>
      </c>
      <c r="C160" s="3" t="s">
        <v>304</v>
      </c>
      <c r="D160" s="28">
        <v>0</v>
      </c>
      <c r="E160" s="28">
        <v>798639.25</v>
      </c>
      <c r="F160" s="28">
        <v>550163.34</v>
      </c>
      <c r="G160" s="28">
        <v>0</v>
      </c>
      <c r="H160" s="28">
        <v>0</v>
      </c>
      <c r="I160" s="29">
        <v>248475.91</v>
      </c>
      <c r="K160" s="42" t="s">
        <v>104</v>
      </c>
      <c r="L160" s="43" t="s">
        <v>303</v>
      </c>
      <c r="M160" s="44" t="s">
        <v>304</v>
      </c>
      <c r="N160" s="45">
        <v>0</v>
      </c>
      <c r="O160" s="45">
        <v>798639.25</v>
      </c>
      <c r="P160" s="45">
        <v>550163.34</v>
      </c>
      <c r="Q160" s="45">
        <v>0</v>
      </c>
      <c r="R160" s="45">
        <v>0</v>
      </c>
      <c r="S160" s="46">
        <v>248475.91</v>
      </c>
      <c r="T160" s="47" t="str">
        <f>IF(K160=Balanza_de_Comprobación35[[#This Row],[Columna1]],"S","N")</f>
        <v>S</v>
      </c>
      <c r="U160" s="47" t="str">
        <f>IF(L160=Balanza_de_Comprobación35[[#This Row],[Columna2]],"S","N")</f>
        <v>S</v>
      </c>
      <c r="V160" s="47" t="str">
        <f>IF(M160=Balanza_de_Comprobación35[[#This Row],[Columna3]],"S","N")</f>
        <v>S</v>
      </c>
      <c r="W160" s="47" t="str">
        <f>IF(N160=Balanza_de_Comprobación35[[#This Row],[Columna4]],"S","N")</f>
        <v>S</v>
      </c>
      <c r="X160" s="47" t="str">
        <f>IF(O160=Balanza_de_Comprobación35[[#This Row],[Columna5]],"S","N")</f>
        <v>S</v>
      </c>
      <c r="Y160" s="47" t="str">
        <f>IF(P160=Balanza_de_Comprobación35[[#This Row],[Columna6]],"S","N")</f>
        <v>S</v>
      </c>
      <c r="Z160" s="47" t="str">
        <f>IF(Q160=Balanza_de_Comprobación35[[#This Row],[Columna7]],"S","N")</f>
        <v>S</v>
      </c>
      <c r="AA160" s="47" t="str">
        <f>IF(R160=Balanza_de_Comprobación35[[#This Row],[Columna8]],"S","N")</f>
        <v>S</v>
      </c>
      <c r="AB160" s="47" t="str">
        <f>IF(S160=Balanza_de_Comprobación35[[#This Row],[Columna9]],"S","N")</f>
        <v>S</v>
      </c>
    </row>
    <row r="161" spans="1:28" x14ac:dyDescent="0.25">
      <c r="A161" s="33" t="s">
        <v>104</v>
      </c>
      <c r="B161" s="52" t="s">
        <v>305</v>
      </c>
      <c r="C161" s="54" t="s">
        <v>306</v>
      </c>
      <c r="D161" s="28">
        <v>0</v>
      </c>
      <c r="E161" s="28">
        <v>0</v>
      </c>
      <c r="F161" s="28">
        <v>0</v>
      </c>
      <c r="G161" s="28">
        <v>22721100.640000001</v>
      </c>
      <c r="H161" s="28">
        <v>0</v>
      </c>
      <c r="I161" s="29">
        <v>22721100.640000001</v>
      </c>
      <c r="K161" s="42" t="s">
        <v>104</v>
      </c>
      <c r="L161" s="43" t="s">
        <v>305</v>
      </c>
      <c r="M161" s="44" t="s">
        <v>306</v>
      </c>
      <c r="N161" s="45">
        <v>0</v>
      </c>
      <c r="O161" s="45">
        <v>0</v>
      </c>
      <c r="P161" s="45">
        <v>0</v>
      </c>
      <c r="Q161" s="45">
        <v>22721100.640000001</v>
      </c>
      <c r="R161" s="45">
        <v>0</v>
      </c>
      <c r="S161" s="46">
        <v>22721100.640000001</v>
      </c>
      <c r="T161" s="47" t="str">
        <f>IF(K161=Balanza_de_Comprobación35[[#This Row],[Columna1]],"S","N")</f>
        <v>S</v>
      </c>
      <c r="U161" s="47" t="str">
        <f>IF(L161=Balanza_de_Comprobación35[[#This Row],[Columna2]],"S","N")</f>
        <v>S</v>
      </c>
      <c r="V161" s="47" t="str">
        <f>IF(M161=Balanza_de_Comprobación35[[#This Row],[Columna3]],"S","N")</f>
        <v>S</v>
      </c>
      <c r="W161" s="47" t="str">
        <f>IF(N161=Balanza_de_Comprobación35[[#This Row],[Columna4]],"S","N")</f>
        <v>S</v>
      </c>
      <c r="X161" s="47" t="str">
        <f>IF(O161=Balanza_de_Comprobación35[[#This Row],[Columna5]],"S","N")</f>
        <v>S</v>
      </c>
      <c r="Y161" s="47" t="str">
        <f>IF(P161=Balanza_de_Comprobación35[[#This Row],[Columna6]],"S","N")</f>
        <v>S</v>
      </c>
      <c r="Z161" s="47" t="str">
        <f>IF(Q161=Balanza_de_Comprobación35[[#This Row],[Columna7]],"S","N")</f>
        <v>S</v>
      </c>
      <c r="AA161" s="47" t="str">
        <f>IF(R161=Balanza_de_Comprobación35[[#This Row],[Columna8]],"S","N")</f>
        <v>S</v>
      </c>
      <c r="AB161" s="47" t="str">
        <f>IF(S161=Balanza_de_Comprobación35[[#This Row],[Columna9]],"S","N")</f>
        <v>S</v>
      </c>
    </row>
    <row r="162" spans="1:28" x14ac:dyDescent="0.25">
      <c r="A162" s="33" t="s">
        <v>104</v>
      </c>
      <c r="B162" s="52" t="s">
        <v>307</v>
      </c>
      <c r="C162" s="54" t="s">
        <v>308</v>
      </c>
      <c r="D162" s="28">
        <v>0</v>
      </c>
      <c r="E162" s="28">
        <v>0</v>
      </c>
      <c r="F162" s="28">
        <v>0</v>
      </c>
      <c r="G162" s="28">
        <v>22721100.640000001</v>
      </c>
      <c r="H162" s="28">
        <v>0</v>
      </c>
      <c r="I162" s="29">
        <v>22721100.640000001</v>
      </c>
      <c r="K162" s="42" t="s">
        <v>104</v>
      </c>
      <c r="L162" s="43" t="s">
        <v>307</v>
      </c>
      <c r="M162" s="44" t="s">
        <v>308</v>
      </c>
      <c r="N162" s="45">
        <v>0</v>
      </c>
      <c r="O162" s="45">
        <v>0</v>
      </c>
      <c r="P162" s="45">
        <v>0</v>
      </c>
      <c r="Q162" s="45">
        <v>22721100.640000001</v>
      </c>
      <c r="R162" s="45">
        <v>0</v>
      </c>
      <c r="S162" s="46">
        <v>22721100.640000001</v>
      </c>
      <c r="T162" s="47" t="str">
        <f>IF(K162=Balanza_de_Comprobación35[[#This Row],[Columna1]],"S","N")</f>
        <v>S</v>
      </c>
      <c r="U162" s="47" t="str">
        <f>IF(L162=Balanza_de_Comprobación35[[#This Row],[Columna2]],"S","N")</f>
        <v>S</v>
      </c>
      <c r="V162" s="47" t="str">
        <f>IF(M162=Balanza_de_Comprobación35[[#This Row],[Columna3]],"S","N")</f>
        <v>S</v>
      </c>
      <c r="W162" s="47" t="str">
        <f>IF(N162=Balanza_de_Comprobación35[[#This Row],[Columna4]],"S","N")</f>
        <v>S</v>
      </c>
      <c r="X162" s="47" t="str">
        <f>IF(O162=Balanza_de_Comprobación35[[#This Row],[Columna5]],"S","N")</f>
        <v>S</v>
      </c>
      <c r="Y162" s="47" t="str">
        <f>IF(P162=Balanza_de_Comprobación35[[#This Row],[Columna6]],"S","N")</f>
        <v>S</v>
      </c>
      <c r="Z162" s="47" t="str">
        <f>IF(Q162=Balanza_de_Comprobación35[[#This Row],[Columna7]],"S","N")</f>
        <v>S</v>
      </c>
      <c r="AA162" s="47" t="str">
        <f>IF(R162=Balanza_de_Comprobación35[[#This Row],[Columna8]],"S","N")</f>
        <v>S</v>
      </c>
      <c r="AB162" s="47" t="str">
        <f>IF(S162=Balanza_de_Comprobación35[[#This Row],[Columna9]],"S","N")</f>
        <v>S</v>
      </c>
    </row>
    <row r="163" spans="1:28" x14ac:dyDescent="0.25">
      <c r="A163" s="33" t="s">
        <v>104</v>
      </c>
      <c r="B163" s="53" t="s">
        <v>309</v>
      </c>
      <c r="C163" s="3" t="s">
        <v>310</v>
      </c>
      <c r="D163" s="28">
        <v>0</v>
      </c>
      <c r="E163" s="28">
        <v>6292592479.1599998</v>
      </c>
      <c r="F163" s="28">
        <v>3685019.42</v>
      </c>
      <c r="G163" s="28">
        <v>723934.45</v>
      </c>
      <c r="H163" s="28">
        <v>0</v>
      </c>
      <c r="I163" s="29">
        <v>6289631394.1899996</v>
      </c>
      <c r="K163" s="42" t="s">
        <v>104</v>
      </c>
      <c r="L163" s="43" t="s">
        <v>309</v>
      </c>
      <c r="M163" s="44" t="s">
        <v>310</v>
      </c>
      <c r="N163" s="45">
        <v>0</v>
      </c>
      <c r="O163" s="45">
        <v>6292592479.1599998</v>
      </c>
      <c r="P163" s="45">
        <v>3685019.42</v>
      </c>
      <c r="Q163" s="45">
        <v>723934.45</v>
      </c>
      <c r="R163" s="45">
        <v>0</v>
      </c>
      <c r="S163" s="46">
        <v>6289631394.1899996</v>
      </c>
      <c r="T163" s="47" t="str">
        <f>IF(K163=Balanza_de_Comprobación35[[#This Row],[Columna1]],"S","N")</f>
        <v>S</v>
      </c>
      <c r="U163" s="47" t="str">
        <f>IF(L163=Balanza_de_Comprobación35[[#This Row],[Columna2]],"S","N")</f>
        <v>S</v>
      </c>
      <c r="V163" s="47" t="str">
        <f>IF(M163=Balanza_de_Comprobación35[[#This Row],[Columna3]],"S","N")</f>
        <v>S</v>
      </c>
      <c r="W163" s="47" t="str">
        <f>IF(N163=Balanza_de_Comprobación35[[#This Row],[Columna4]],"S","N")</f>
        <v>S</v>
      </c>
      <c r="X163" s="47" t="str">
        <f>IF(O163=Balanza_de_Comprobación35[[#This Row],[Columna5]],"S","N")</f>
        <v>S</v>
      </c>
      <c r="Y163" s="47" t="str">
        <f>IF(P163=Balanza_de_Comprobación35[[#This Row],[Columna6]],"S","N")</f>
        <v>S</v>
      </c>
      <c r="Z163" s="47" t="str">
        <f>IF(Q163=Balanza_de_Comprobación35[[#This Row],[Columna7]],"S","N")</f>
        <v>S</v>
      </c>
      <c r="AA163" s="47" t="str">
        <f>IF(R163=Balanza_de_Comprobación35[[#This Row],[Columna8]],"S","N")</f>
        <v>S</v>
      </c>
      <c r="AB163" s="47" t="str">
        <f>IF(S163=Balanza_de_Comprobación35[[#This Row],[Columna9]],"S","N")</f>
        <v>S</v>
      </c>
    </row>
    <row r="164" spans="1:28" x14ac:dyDescent="0.25">
      <c r="A164" s="33" t="s">
        <v>104</v>
      </c>
      <c r="B164" s="53" t="s">
        <v>311</v>
      </c>
      <c r="C164" s="3" t="s">
        <v>312</v>
      </c>
      <c r="D164" s="28">
        <v>0</v>
      </c>
      <c r="E164" s="28">
        <v>1907338585.2</v>
      </c>
      <c r="F164" s="28">
        <v>0</v>
      </c>
      <c r="G164" s="28">
        <v>0</v>
      </c>
      <c r="H164" s="28">
        <v>0</v>
      </c>
      <c r="I164" s="29">
        <v>1907338585.2</v>
      </c>
      <c r="K164" s="42" t="s">
        <v>104</v>
      </c>
      <c r="L164" s="43" t="s">
        <v>311</v>
      </c>
      <c r="M164" s="44" t="s">
        <v>312</v>
      </c>
      <c r="N164" s="45">
        <v>0</v>
      </c>
      <c r="O164" s="45">
        <v>1907338585.2</v>
      </c>
      <c r="P164" s="45">
        <v>0</v>
      </c>
      <c r="Q164" s="45">
        <v>0</v>
      </c>
      <c r="R164" s="45">
        <v>0</v>
      </c>
      <c r="S164" s="46">
        <v>1907338585.2</v>
      </c>
      <c r="T164" s="47" t="str">
        <f>IF(K164=Balanza_de_Comprobación35[[#This Row],[Columna1]],"S","N")</f>
        <v>S</v>
      </c>
      <c r="U164" s="47" t="str">
        <f>IF(L164=Balanza_de_Comprobación35[[#This Row],[Columna2]],"S","N")</f>
        <v>S</v>
      </c>
      <c r="V164" s="47" t="str">
        <f>IF(M164=Balanza_de_Comprobación35[[#This Row],[Columna3]],"S","N")</f>
        <v>S</v>
      </c>
      <c r="W164" s="47" t="str">
        <f>IF(N164=Balanza_de_Comprobación35[[#This Row],[Columna4]],"S","N")</f>
        <v>S</v>
      </c>
      <c r="X164" s="47" t="str">
        <f>IF(O164=Balanza_de_Comprobación35[[#This Row],[Columna5]],"S","N")</f>
        <v>S</v>
      </c>
      <c r="Y164" s="47" t="str">
        <f>IF(P164=Balanza_de_Comprobación35[[#This Row],[Columna6]],"S","N")</f>
        <v>S</v>
      </c>
      <c r="Z164" s="47" t="str">
        <f>IF(Q164=Balanza_de_Comprobación35[[#This Row],[Columna7]],"S","N")</f>
        <v>S</v>
      </c>
      <c r="AA164" s="47" t="str">
        <f>IF(R164=Balanza_de_Comprobación35[[#This Row],[Columna8]],"S","N")</f>
        <v>S</v>
      </c>
      <c r="AB164" s="47" t="str">
        <f>IF(S164=Balanza_de_Comprobación35[[#This Row],[Columna9]],"S","N")</f>
        <v>S</v>
      </c>
    </row>
    <row r="165" spans="1:28" x14ac:dyDescent="0.25">
      <c r="A165" s="33" t="s">
        <v>104</v>
      </c>
      <c r="B165" s="53" t="s">
        <v>313</v>
      </c>
      <c r="C165" s="3" t="s">
        <v>314</v>
      </c>
      <c r="D165" s="28">
        <v>0</v>
      </c>
      <c r="E165" s="28">
        <v>1907338585.2</v>
      </c>
      <c r="F165" s="28">
        <v>0</v>
      </c>
      <c r="G165" s="28">
        <v>0</v>
      </c>
      <c r="H165" s="28">
        <v>0</v>
      </c>
      <c r="I165" s="29">
        <v>1907338585.2</v>
      </c>
      <c r="K165" s="42" t="s">
        <v>104</v>
      </c>
      <c r="L165" s="43" t="s">
        <v>313</v>
      </c>
      <c r="M165" s="44" t="s">
        <v>314</v>
      </c>
      <c r="N165" s="45">
        <v>0</v>
      </c>
      <c r="O165" s="45">
        <v>1907338585.2</v>
      </c>
      <c r="P165" s="45">
        <v>0</v>
      </c>
      <c r="Q165" s="45">
        <v>0</v>
      </c>
      <c r="R165" s="45">
        <v>0</v>
      </c>
      <c r="S165" s="46">
        <v>1907338585.2</v>
      </c>
      <c r="T165" s="47" t="str">
        <f>IF(K165=Balanza_de_Comprobación35[[#This Row],[Columna1]],"S","N")</f>
        <v>S</v>
      </c>
      <c r="U165" s="47" t="str">
        <f>IF(L165=Balanza_de_Comprobación35[[#This Row],[Columna2]],"S","N")</f>
        <v>S</v>
      </c>
      <c r="V165" s="47" t="str">
        <f>IF(M165=Balanza_de_Comprobación35[[#This Row],[Columna3]],"S","N")</f>
        <v>S</v>
      </c>
      <c r="W165" s="47" t="str">
        <f>IF(N165=Balanza_de_Comprobación35[[#This Row],[Columna4]],"S","N")</f>
        <v>S</v>
      </c>
      <c r="X165" s="47" t="str">
        <f>IF(O165=Balanza_de_Comprobación35[[#This Row],[Columna5]],"S","N")</f>
        <v>S</v>
      </c>
      <c r="Y165" s="47" t="str">
        <f>IF(P165=Balanza_de_Comprobación35[[#This Row],[Columna6]],"S","N")</f>
        <v>S</v>
      </c>
      <c r="Z165" s="47" t="str">
        <f>IF(Q165=Balanza_de_Comprobación35[[#This Row],[Columna7]],"S","N")</f>
        <v>S</v>
      </c>
      <c r="AA165" s="47" t="str">
        <f>IF(R165=Balanza_de_Comprobación35[[#This Row],[Columna8]],"S","N")</f>
        <v>S</v>
      </c>
      <c r="AB165" s="47" t="str">
        <f>IF(S165=Balanza_de_Comprobación35[[#This Row],[Columna9]],"S","N")</f>
        <v>S</v>
      </c>
    </row>
    <row r="166" spans="1:28" x14ac:dyDescent="0.25">
      <c r="A166" s="33" t="s">
        <v>104</v>
      </c>
      <c r="B166" s="53" t="s">
        <v>315</v>
      </c>
      <c r="C166" s="3" t="s">
        <v>316</v>
      </c>
      <c r="D166" s="28">
        <v>0</v>
      </c>
      <c r="E166" s="28">
        <v>4385253893.96</v>
      </c>
      <c r="F166" s="28">
        <v>3685019.42</v>
      </c>
      <c r="G166" s="28">
        <v>723934.45</v>
      </c>
      <c r="H166" s="28">
        <v>0</v>
      </c>
      <c r="I166" s="29">
        <v>4382292808.9899998</v>
      </c>
      <c r="K166" s="42" t="s">
        <v>104</v>
      </c>
      <c r="L166" s="43" t="s">
        <v>315</v>
      </c>
      <c r="M166" s="44" t="s">
        <v>316</v>
      </c>
      <c r="N166" s="45">
        <v>0</v>
      </c>
      <c r="O166" s="45">
        <v>4385253893.96</v>
      </c>
      <c r="P166" s="45">
        <v>3685019.42</v>
      </c>
      <c r="Q166" s="45">
        <v>723934.45</v>
      </c>
      <c r="R166" s="45">
        <v>0</v>
      </c>
      <c r="S166" s="46">
        <v>4382292808.9899998</v>
      </c>
      <c r="T166" s="47" t="str">
        <f>IF(K166=Balanza_de_Comprobación35[[#This Row],[Columna1]],"S","N")</f>
        <v>S</v>
      </c>
      <c r="U166" s="47" t="str">
        <f>IF(L166=Balanza_de_Comprobación35[[#This Row],[Columna2]],"S","N")</f>
        <v>S</v>
      </c>
      <c r="V166" s="47" t="str">
        <f>IF(M166=Balanza_de_Comprobación35[[#This Row],[Columna3]],"S","N")</f>
        <v>S</v>
      </c>
      <c r="W166" s="47" t="str">
        <f>IF(N166=Balanza_de_Comprobación35[[#This Row],[Columna4]],"S","N")</f>
        <v>S</v>
      </c>
      <c r="X166" s="47" t="str">
        <f>IF(O166=Balanza_de_Comprobación35[[#This Row],[Columna5]],"S","N")</f>
        <v>S</v>
      </c>
      <c r="Y166" s="47" t="str">
        <f>IF(P166=Balanza_de_Comprobación35[[#This Row],[Columna6]],"S","N")</f>
        <v>S</v>
      </c>
      <c r="Z166" s="47" t="str">
        <f>IF(Q166=Balanza_de_Comprobación35[[#This Row],[Columna7]],"S","N")</f>
        <v>S</v>
      </c>
      <c r="AA166" s="47" t="str">
        <f>IF(R166=Balanza_de_Comprobación35[[#This Row],[Columna8]],"S","N")</f>
        <v>S</v>
      </c>
      <c r="AB166" s="47" t="str">
        <f>IF(S166=Balanza_de_Comprobación35[[#This Row],[Columna9]],"S","N")</f>
        <v>S</v>
      </c>
    </row>
    <row r="167" spans="1:28" x14ac:dyDescent="0.25">
      <c r="A167" s="33" t="s">
        <v>104</v>
      </c>
      <c r="B167" s="53" t="s">
        <v>317</v>
      </c>
      <c r="C167" s="3" t="s">
        <v>318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  <c r="I167" s="29">
        <v>0</v>
      </c>
      <c r="K167" s="42" t="s">
        <v>104</v>
      </c>
      <c r="L167" s="43" t="s">
        <v>317</v>
      </c>
      <c r="M167" s="44" t="s">
        <v>318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6">
        <v>0</v>
      </c>
      <c r="T167" s="47" t="str">
        <f>IF(K167=Balanza_de_Comprobación35[[#This Row],[Columna1]],"S","N")</f>
        <v>S</v>
      </c>
      <c r="U167" s="47" t="str">
        <f>IF(L167=Balanza_de_Comprobación35[[#This Row],[Columna2]],"S","N")</f>
        <v>S</v>
      </c>
      <c r="V167" s="47" t="str">
        <f>IF(M167=Balanza_de_Comprobación35[[#This Row],[Columna3]],"S","N")</f>
        <v>S</v>
      </c>
      <c r="W167" s="47" t="str">
        <f>IF(N167=Balanza_de_Comprobación35[[#This Row],[Columna4]],"S","N")</f>
        <v>S</v>
      </c>
      <c r="X167" s="47" t="str">
        <f>IF(O167=Balanza_de_Comprobación35[[#This Row],[Columna5]],"S","N")</f>
        <v>S</v>
      </c>
      <c r="Y167" s="47" t="str">
        <f>IF(P167=Balanza_de_Comprobación35[[#This Row],[Columna6]],"S","N")</f>
        <v>S</v>
      </c>
      <c r="Z167" s="47" t="str">
        <f>IF(Q167=Balanza_de_Comprobación35[[#This Row],[Columna7]],"S","N")</f>
        <v>S</v>
      </c>
      <c r="AA167" s="47" t="str">
        <f>IF(R167=Balanza_de_Comprobación35[[#This Row],[Columna8]],"S","N")</f>
        <v>S</v>
      </c>
      <c r="AB167" s="47" t="str">
        <f>IF(S167=Balanza_de_Comprobación35[[#This Row],[Columna9]],"S","N")</f>
        <v>S</v>
      </c>
    </row>
    <row r="168" spans="1:28" x14ac:dyDescent="0.25">
      <c r="A168" s="33" t="s">
        <v>104</v>
      </c>
      <c r="B168" s="53" t="s">
        <v>319</v>
      </c>
      <c r="C168" s="3" t="s">
        <v>320</v>
      </c>
      <c r="D168" s="28">
        <v>0</v>
      </c>
      <c r="E168" s="28">
        <v>6653019777.4799995</v>
      </c>
      <c r="F168" s="28">
        <v>0</v>
      </c>
      <c r="G168" s="28">
        <v>0</v>
      </c>
      <c r="H168" s="28">
        <v>0</v>
      </c>
      <c r="I168" s="29">
        <v>6653019777.4799995</v>
      </c>
      <c r="K168" s="42" t="s">
        <v>104</v>
      </c>
      <c r="L168" s="43" t="s">
        <v>319</v>
      </c>
      <c r="M168" s="44" t="s">
        <v>320</v>
      </c>
      <c r="N168" s="45">
        <v>0</v>
      </c>
      <c r="O168" s="45">
        <v>6653019777.4799995</v>
      </c>
      <c r="P168" s="45">
        <v>0</v>
      </c>
      <c r="Q168" s="45">
        <v>0</v>
      </c>
      <c r="R168" s="45">
        <v>0</v>
      </c>
      <c r="S168" s="46">
        <v>6653019777.4799995</v>
      </c>
      <c r="T168" s="47" t="str">
        <f>IF(K168=Balanza_de_Comprobación35[[#This Row],[Columna1]],"S","N")</f>
        <v>S</v>
      </c>
      <c r="U168" s="47" t="str">
        <f>IF(L168=Balanza_de_Comprobación35[[#This Row],[Columna2]],"S","N")</f>
        <v>S</v>
      </c>
      <c r="V168" s="47" t="str">
        <f>IF(M168=Balanza_de_Comprobación35[[#This Row],[Columna3]],"S","N")</f>
        <v>S</v>
      </c>
      <c r="W168" s="47" t="str">
        <f>IF(N168=Balanza_de_Comprobación35[[#This Row],[Columna4]],"S","N")</f>
        <v>S</v>
      </c>
      <c r="X168" s="47" t="str">
        <f>IF(O168=Balanza_de_Comprobación35[[#This Row],[Columna5]],"S","N")</f>
        <v>S</v>
      </c>
      <c r="Y168" s="47" t="str">
        <f>IF(P168=Balanza_de_Comprobación35[[#This Row],[Columna6]],"S","N")</f>
        <v>S</v>
      </c>
      <c r="Z168" s="47" t="str">
        <f>IF(Q168=Balanza_de_Comprobación35[[#This Row],[Columna7]],"S","N")</f>
        <v>S</v>
      </c>
      <c r="AA168" s="47" t="str">
        <f>IF(R168=Balanza_de_Comprobación35[[#This Row],[Columna8]],"S","N")</f>
        <v>S</v>
      </c>
      <c r="AB168" s="47" t="str">
        <f>IF(S168=Balanza_de_Comprobación35[[#This Row],[Columna9]],"S","N")</f>
        <v>S</v>
      </c>
    </row>
    <row r="169" spans="1:28" x14ac:dyDescent="0.25">
      <c r="A169" s="33" t="s">
        <v>104</v>
      </c>
      <c r="B169" s="53" t="s">
        <v>321</v>
      </c>
      <c r="C169" s="3" t="s">
        <v>322</v>
      </c>
      <c r="D169" s="28">
        <v>0</v>
      </c>
      <c r="E169" s="28">
        <v>-2267765883.52</v>
      </c>
      <c r="F169" s="28">
        <v>3685019.42</v>
      </c>
      <c r="G169" s="28">
        <v>723934.45</v>
      </c>
      <c r="H169" s="28">
        <v>0</v>
      </c>
      <c r="I169" s="29">
        <v>-2270726968.4899998</v>
      </c>
      <c r="K169" s="42" t="s">
        <v>104</v>
      </c>
      <c r="L169" s="43" t="s">
        <v>321</v>
      </c>
      <c r="M169" s="44" t="s">
        <v>322</v>
      </c>
      <c r="N169" s="45">
        <v>0</v>
      </c>
      <c r="O169" s="45">
        <v>-2267765883.52</v>
      </c>
      <c r="P169" s="45">
        <v>3685019.42</v>
      </c>
      <c r="Q169" s="45">
        <v>723934.45</v>
      </c>
      <c r="R169" s="45">
        <v>0</v>
      </c>
      <c r="S169" s="46">
        <v>-2270726968.4899998</v>
      </c>
      <c r="T169" s="47" t="str">
        <f>IF(K169=Balanza_de_Comprobación35[[#This Row],[Columna1]],"S","N")</f>
        <v>S</v>
      </c>
      <c r="U169" s="47" t="str">
        <f>IF(L169=Balanza_de_Comprobación35[[#This Row],[Columna2]],"S","N")</f>
        <v>S</v>
      </c>
      <c r="V169" s="47" t="str">
        <f>IF(M169=Balanza_de_Comprobación35[[#This Row],[Columna3]],"S","N")</f>
        <v>S</v>
      </c>
      <c r="W169" s="47" t="str">
        <f>IF(N169=Balanza_de_Comprobación35[[#This Row],[Columna4]],"S","N")</f>
        <v>S</v>
      </c>
      <c r="X169" s="47" t="str">
        <f>IF(O169=Balanza_de_Comprobación35[[#This Row],[Columna5]],"S","N")</f>
        <v>S</v>
      </c>
      <c r="Y169" s="47" t="str">
        <f>IF(P169=Balanza_de_Comprobación35[[#This Row],[Columna6]],"S","N")</f>
        <v>S</v>
      </c>
      <c r="Z169" s="47" t="str">
        <f>IF(Q169=Balanza_de_Comprobación35[[#This Row],[Columna7]],"S","N")</f>
        <v>S</v>
      </c>
      <c r="AA169" s="47" t="str">
        <f>IF(R169=Balanza_de_Comprobación35[[#This Row],[Columna8]],"S","N")</f>
        <v>S</v>
      </c>
      <c r="AB169" s="47" t="str">
        <f>IF(S169=Balanza_de_Comprobación35[[#This Row],[Columna9]],"S","N")</f>
        <v>S</v>
      </c>
    </row>
    <row r="170" spans="1:28" x14ac:dyDescent="0.25">
      <c r="A170" s="33" t="s">
        <v>104</v>
      </c>
      <c r="B170" s="53" t="s">
        <v>323</v>
      </c>
      <c r="C170" s="3" t="s">
        <v>324</v>
      </c>
      <c r="D170" s="28">
        <v>0</v>
      </c>
      <c r="E170" s="28">
        <v>-2267765883.52</v>
      </c>
      <c r="F170" s="28">
        <v>3685019.42</v>
      </c>
      <c r="G170" s="28">
        <v>723934.45</v>
      </c>
      <c r="H170" s="28">
        <v>0</v>
      </c>
      <c r="I170" s="29">
        <v>-2270726968.4899998</v>
      </c>
      <c r="K170" s="42" t="s">
        <v>104</v>
      </c>
      <c r="L170" s="43" t="s">
        <v>323</v>
      </c>
      <c r="M170" s="44" t="s">
        <v>324</v>
      </c>
      <c r="N170" s="45">
        <v>0</v>
      </c>
      <c r="O170" s="45">
        <v>-2267765883.52</v>
      </c>
      <c r="P170" s="45">
        <v>3685019.42</v>
      </c>
      <c r="Q170" s="45">
        <v>723934.45</v>
      </c>
      <c r="R170" s="45">
        <v>0</v>
      </c>
      <c r="S170" s="46">
        <v>-2270726968.4899998</v>
      </c>
      <c r="T170" s="47" t="str">
        <f>IF(K170=Balanza_de_Comprobación35[[#This Row],[Columna1]],"S","N")</f>
        <v>S</v>
      </c>
      <c r="U170" s="47" t="str">
        <f>IF(L170=Balanza_de_Comprobación35[[#This Row],[Columna2]],"S","N")</f>
        <v>S</v>
      </c>
      <c r="V170" s="47" t="str">
        <f>IF(M170=Balanza_de_Comprobación35[[#This Row],[Columna3]],"S","N")</f>
        <v>S</v>
      </c>
      <c r="W170" s="47" t="str">
        <f>IF(N170=Balanza_de_Comprobación35[[#This Row],[Columna4]],"S","N")</f>
        <v>S</v>
      </c>
      <c r="X170" s="47" t="str">
        <f>IF(O170=Balanza_de_Comprobación35[[#This Row],[Columna5]],"S","N")</f>
        <v>S</v>
      </c>
      <c r="Y170" s="47" t="str">
        <f>IF(P170=Balanza_de_Comprobación35[[#This Row],[Columna6]],"S","N")</f>
        <v>S</v>
      </c>
      <c r="Z170" s="47" t="str">
        <f>IF(Q170=Balanza_de_Comprobación35[[#This Row],[Columna7]],"S","N")</f>
        <v>S</v>
      </c>
      <c r="AA170" s="47" t="str">
        <f>IF(R170=Balanza_de_Comprobación35[[#This Row],[Columna8]],"S","N")</f>
        <v>S</v>
      </c>
      <c r="AB170" s="47" t="str">
        <f>IF(S170=Balanza_de_Comprobación35[[#This Row],[Columna9]],"S","N")</f>
        <v>S</v>
      </c>
    </row>
    <row r="171" spans="1:28" x14ac:dyDescent="0.25">
      <c r="A171" s="33" t="s">
        <v>104</v>
      </c>
      <c r="B171" s="53" t="s">
        <v>325</v>
      </c>
      <c r="C171" s="3" t="s">
        <v>326</v>
      </c>
      <c r="D171" s="28">
        <v>0</v>
      </c>
      <c r="E171" s="28">
        <v>8965247154.5499992</v>
      </c>
      <c r="F171" s="28">
        <v>0</v>
      </c>
      <c r="G171" s="28">
        <v>409047207.48000002</v>
      </c>
      <c r="H171" s="28">
        <v>0</v>
      </c>
      <c r="I171" s="29">
        <v>9374294362.0300007</v>
      </c>
      <c r="K171" s="42" t="s">
        <v>104</v>
      </c>
      <c r="L171" s="43" t="s">
        <v>325</v>
      </c>
      <c r="M171" s="44" t="s">
        <v>326</v>
      </c>
      <c r="N171" s="45">
        <v>0</v>
      </c>
      <c r="O171" s="45">
        <v>8965247154.5499992</v>
      </c>
      <c r="P171" s="45">
        <v>0</v>
      </c>
      <c r="Q171" s="45">
        <v>409047207.48000002</v>
      </c>
      <c r="R171" s="45">
        <v>0</v>
      </c>
      <c r="S171" s="46">
        <v>9374294362.0300007</v>
      </c>
      <c r="T171" s="47" t="str">
        <f>IF(K171=Balanza_de_Comprobación35[[#This Row],[Columna1]],"S","N")</f>
        <v>S</v>
      </c>
      <c r="U171" s="47" t="str">
        <f>IF(L171=Balanza_de_Comprobación35[[#This Row],[Columna2]],"S","N")</f>
        <v>S</v>
      </c>
      <c r="V171" s="47" t="str">
        <f>IF(M171=Balanza_de_Comprobación35[[#This Row],[Columna3]],"S","N")</f>
        <v>S</v>
      </c>
      <c r="W171" s="47" t="str">
        <f>IF(N171=Balanza_de_Comprobación35[[#This Row],[Columna4]],"S","N")</f>
        <v>S</v>
      </c>
      <c r="X171" s="47" t="str">
        <f>IF(O171=Balanza_de_Comprobación35[[#This Row],[Columna5]],"S","N")</f>
        <v>S</v>
      </c>
      <c r="Y171" s="47" t="str">
        <f>IF(P171=Balanza_de_Comprobación35[[#This Row],[Columna6]],"S","N")</f>
        <v>S</v>
      </c>
      <c r="Z171" s="47" t="str">
        <f>IF(Q171=Balanza_de_Comprobación35[[#This Row],[Columna7]],"S","N")</f>
        <v>S</v>
      </c>
      <c r="AA171" s="47" t="str">
        <f>IF(R171=Balanza_de_Comprobación35[[#This Row],[Columna8]],"S","N")</f>
        <v>S</v>
      </c>
      <c r="AB171" s="47" t="str">
        <f>IF(S171=Balanza_de_Comprobación35[[#This Row],[Columna9]],"S","N")</f>
        <v>S</v>
      </c>
    </row>
    <row r="172" spans="1:28" x14ac:dyDescent="0.25">
      <c r="A172" s="33" t="s">
        <v>104</v>
      </c>
      <c r="B172" s="53" t="s">
        <v>327</v>
      </c>
      <c r="C172" s="3" t="s">
        <v>328</v>
      </c>
      <c r="D172" s="28">
        <v>0</v>
      </c>
      <c r="E172" s="28">
        <v>22238720.920000002</v>
      </c>
      <c r="F172" s="28">
        <v>0</v>
      </c>
      <c r="G172" s="28">
        <v>1721711.87</v>
      </c>
      <c r="H172" s="28">
        <v>0</v>
      </c>
      <c r="I172" s="29">
        <v>23960432.789999999</v>
      </c>
      <c r="K172" s="42" t="s">
        <v>104</v>
      </c>
      <c r="L172" s="43" t="s">
        <v>327</v>
      </c>
      <c r="M172" s="44" t="s">
        <v>328</v>
      </c>
      <c r="N172" s="45">
        <v>0</v>
      </c>
      <c r="O172" s="45">
        <v>22238720.920000002</v>
      </c>
      <c r="P172" s="45">
        <v>0</v>
      </c>
      <c r="Q172" s="45">
        <v>1721711.87</v>
      </c>
      <c r="R172" s="45">
        <v>0</v>
      </c>
      <c r="S172" s="46">
        <v>23960432.789999999</v>
      </c>
      <c r="T172" s="47" t="str">
        <f>IF(K172=Balanza_de_Comprobación35[[#This Row],[Columna1]],"S","N")</f>
        <v>S</v>
      </c>
      <c r="U172" s="47" t="str">
        <f>IF(L172=Balanza_de_Comprobación35[[#This Row],[Columna2]],"S","N")</f>
        <v>S</v>
      </c>
      <c r="V172" s="47" t="str">
        <f>IF(M172=Balanza_de_Comprobación35[[#This Row],[Columna3]],"S","N")</f>
        <v>S</v>
      </c>
      <c r="W172" s="47" t="str">
        <f>IF(N172=Balanza_de_Comprobación35[[#This Row],[Columna4]],"S","N")</f>
        <v>S</v>
      </c>
      <c r="X172" s="47" t="str">
        <f>IF(O172=Balanza_de_Comprobación35[[#This Row],[Columna5]],"S","N")</f>
        <v>S</v>
      </c>
      <c r="Y172" s="47" t="str">
        <f>IF(P172=Balanza_de_Comprobación35[[#This Row],[Columna6]],"S","N")</f>
        <v>S</v>
      </c>
      <c r="Z172" s="47" t="str">
        <f>IF(Q172=Balanza_de_Comprobación35[[#This Row],[Columna7]],"S","N")</f>
        <v>S</v>
      </c>
      <c r="AA172" s="47" t="str">
        <f>IF(R172=Balanza_de_Comprobación35[[#This Row],[Columna8]],"S","N")</f>
        <v>S</v>
      </c>
      <c r="AB172" s="47" t="str">
        <f>IF(S172=Balanza_de_Comprobación35[[#This Row],[Columna9]],"S","N")</f>
        <v>S</v>
      </c>
    </row>
    <row r="173" spans="1:28" x14ac:dyDescent="0.25">
      <c r="A173" s="33" t="s">
        <v>104</v>
      </c>
      <c r="B173" s="53" t="s">
        <v>329</v>
      </c>
      <c r="C173" s="3" t="s">
        <v>330</v>
      </c>
      <c r="D173" s="28">
        <v>0</v>
      </c>
      <c r="E173" s="28">
        <v>8686741.1799999997</v>
      </c>
      <c r="F173" s="28">
        <v>0</v>
      </c>
      <c r="G173" s="28">
        <v>680120.82</v>
      </c>
      <c r="H173" s="28">
        <v>0</v>
      </c>
      <c r="I173" s="29">
        <v>9366862</v>
      </c>
      <c r="K173" s="42" t="s">
        <v>104</v>
      </c>
      <c r="L173" s="43" t="s">
        <v>329</v>
      </c>
      <c r="M173" s="44" t="s">
        <v>330</v>
      </c>
      <c r="N173" s="45">
        <v>0</v>
      </c>
      <c r="O173" s="45">
        <v>8686741.1799999997</v>
      </c>
      <c r="P173" s="45">
        <v>0</v>
      </c>
      <c r="Q173" s="45">
        <v>680120.82</v>
      </c>
      <c r="R173" s="45">
        <v>0</v>
      </c>
      <c r="S173" s="46">
        <v>9366862</v>
      </c>
      <c r="T173" s="47" t="str">
        <f>IF(K173=Balanza_de_Comprobación35[[#This Row],[Columna1]],"S","N")</f>
        <v>S</v>
      </c>
      <c r="U173" s="47" t="str">
        <f>IF(L173=Balanza_de_Comprobación35[[#This Row],[Columna2]],"S","N")</f>
        <v>S</v>
      </c>
      <c r="V173" s="47" t="str">
        <f>IF(M173=Balanza_de_Comprobación35[[#This Row],[Columna3]],"S","N")</f>
        <v>S</v>
      </c>
      <c r="W173" s="47" t="str">
        <f>IF(N173=Balanza_de_Comprobación35[[#This Row],[Columna4]],"S","N")</f>
        <v>S</v>
      </c>
      <c r="X173" s="47" t="str">
        <f>IF(O173=Balanza_de_Comprobación35[[#This Row],[Columna5]],"S","N")</f>
        <v>S</v>
      </c>
      <c r="Y173" s="47" t="str">
        <f>IF(P173=Balanza_de_Comprobación35[[#This Row],[Columna6]],"S","N")</f>
        <v>S</v>
      </c>
      <c r="Z173" s="47" t="str">
        <f>IF(Q173=Balanza_de_Comprobación35[[#This Row],[Columna7]],"S","N")</f>
        <v>S</v>
      </c>
      <c r="AA173" s="47" t="str">
        <f>IF(R173=Balanza_de_Comprobación35[[#This Row],[Columna8]],"S","N")</f>
        <v>S</v>
      </c>
      <c r="AB173" s="47" t="str">
        <f>IF(S173=Balanza_de_Comprobación35[[#This Row],[Columna9]],"S","N")</f>
        <v>S</v>
      </c>
    </row>
    <row r="174" spans="1:28" x14ac:dyDescent="0.25">
      <c r="A174" s="33" t="s">
        <v>104</v>
      </c>
      <c r="B174" s="53" t="s">
        <v>331</v>
      </c>
      <c r="C174" s="3" t="s">
        <v>330</v>
      </c>
      <c r="D174" s="28">
        <v>0</v>
      </c>
      <c r="E174" s="28">
        <v>8686741.1799999997</v>
      </c>
      <c r="F174" s="28">
        <v>0</v>
      </c>
      <c r="G174" s="28">
        <v>680120.82</v>
      </c>
      <c r="H174" s="28">
        <v>0</v>
      </c>
      <c r="I174" s="29">
        <v>9366862</v>
      </c>
      <c r="K174" s="42" t="s">
        <v>104</v>
      </c>
      <c r="L174" s="43" t="s">
        <v>331</v>
      </c>
      <c r="M174" s="44" t="s">
        <v>330</v>
      </c>
      <c r="N174" s="45">
        <v>0</v>
      </c>
      <c r="O174" s="45">
        <v>8686741.1799999997</v>
      </c>
      <c r="P174" s="45">
        <v>0</v>
      </c>
      <c r="Q174" s="45">
        <v>680120.82</v>
      </c>
      <c r="R174" s="45">
        <v>0</v>
      </c>
      <c r="S174" s="46">
        <v>9366862</v>
      </c>
      <c r="T174" s="47" t="str">
        <f>IF(K174=Balanza_de_Comprobación35[[#This Row],[Columna1]],"S","N")</f>
        <v>S</v>
      </c>
      <c r="U174" s="47" t="str">
        <f>IF(L174=Balanza_de_Comprobación35[[#This Row],[Columna2]],"S","N")</f>
        <v>S</v>
      </c>
      <c r="V174" s="47" t="str">
        <f>IF(M174=Balanza_de_Comprobación35[[#This Row],[Columna3]],"S","N")</f>
        <v>S</v>
      </c>
      <c r="W174" s="47" t="str">
        <f>IF(N174=Balanza_de_Comprobación35[[#This Row],[Columna4]],"S","N")</f>
        <v>S</v>
      </c>
      <c r="X174" s="47" t="str">
        <f>IF(O174=Balanza_de_Comprobación35[[#This Row],[Columna5]],"S","N")</f>
        <v>S</v>
      </c>
      <c r="Y174" s="47" t="str">
        <f>IF(P174=Balanza_de_Comprobación35[[#This Row],[Columna6]],"S","N")</f>
        <v>S</v>
      </c>
      <c r="Z174" s="47" t="str">
        <f>IF(Q174=Balanza_de_Comprobación35[[#This Row],[Columna7]],"S","N")</f>
        <v>S</v>
      </c>
      <c r="AA174" s="47" t="str">
        <f>IF(R174=Balanza_de_Comprobación35[[#This Row],[Columna8]],"S","N")</f>
        <v>S</v>
      </c>
      <c r="AB174" s="47" t="str">
        <f>IF(S174=Balanza_de_Comprobación35[[#This Row],[Columna9]],"S","N")</f>
        <v>S</v>
      </c>
    </row>
    <row r="175" spans="1:28" x14ac:dyDescent="0.25">
      <c r="A175" s="33" t="s">
        <v>104</v>
      </c>
      <c r="B175" s="53" t="s">
        <v>332</v>
      </c>
      <c r="C175" s="3" t="s">
        <v>333</v>
      </c>
      <c r="D175" s="28">
        <v>0</v>
      </c>
      <c r="E175" s="28">
        <v>8686741.1799999997</v>
      </c>
      <c r="F175" s="28">
        <v>0</v>
      </c>
      <c r="G175" s="28">
        <v>680120.82</v>
      </c>
      <c r="H175" s="28">
        <v>0</v>
      </c>
      <c r="I175" s="29">
        <v>9366862</v>
      </c>
      <c r="K175" s="42" t="s">
        <v>104</v>
      </c>
      <c r="L175" s="43" t="s">
        <v>332</v>
      </c>
      <c r="M175" s="44" t="s">
        <v>333</v>
      </c>
      <c r="N175" s="45">
        <v>0</v>
      </c>
      <c r="O175" s="45">
        <v>8686741.1799999997</v>
      </c>
      <c r="P175" s="45">
        <v>0</v>
      </c>
      <c r="Q175" s="45">
        <v>680120.82</v>
      </c>
      <c r="R175" s="45">
        <v>0</v>
      </c>
      <c r="S175" s="46">
        <v>9366862</v>
      </c>
      <c r="T175" s="47" t="str">
        <f>IF(K175=Balanza_de_Comprobación35[[#This Row],[Columna1]],"S","N")</f>
        <v>S</v>
      </c>
      <c r="U175" s="47" t="str">
        <f>IF(L175=Balanza_de_Comprobación35[[#This Row],[Columna2]],"S","N")</f>
        <v>S</v>
      </c>
      <c r="V175" s="47" t="str">
        <f>IF(M175=Balanza_de_Comprobación35[[#This Row],[Columna3]],"S","N")</f>
        <v>S</v>
      </c>
      <c r="W175" s="47" t="str">
        <f>IF(N175=Balanza_de_Comprobación35[[#This Row],[Columna4]],"S","N")</f>
        <v>S</v>
      </c>
      <c r="X175" s="47" t="str">
        <f>IF(O175=Balanza_de_Comprobación35[[#This Row],[Columna5]],"S","N")</f>
        <v>S</v>
      </c>
      <c r="Y175" s="47" t="str">
        <f>IF(P175=Balanza_de_Comprobación35[[#This Row],[Columna6]],"S","N")</f>
        <v>S</v>
      </c>
      <c r="Z175" s="47" t="str">
        <f>IF(Q175=Balanza_de_Comprobación35[[#This Row],[Columna7]],"S","N")</f>
        <v>S</v>
      </c>
      <c r="AA175" s="47" t="str">
        <f>IF(R175=Balanza_de_Comprobación35[[#This Row],[Columna8]],"S","N")</f>
        <v>S</v>
      </c>
      <c r="AB175" s="47" t="str">
        <f>IF(S175=Balanza_de_Comprobación35[[#This Row],[Columna9]],"S","N")</f>
        <v>S</v>
      </c>
    </row>
    <row r="176" spans="1:28" x14ac:dyDescent="0.25">
      <c r="A176" s="33" t="s">
        <v>104</v>
      </c>
      <c r="B176" s="53" t="s">
        <v>334</v>
      </c>
      <c r="C176" s="3" t="s">
        <v>335</v>
      </c>
      <c r="D176" s="28">
        <v>0</v>
      </c>
      <c r="E176" s="28">
        <v>475999.75</v>
      </c>
      <c r="F176" s="28">
        <v>0</v>
      </c>
      <c r="G176" s="28">
        <v>64093.68</v>
      </c>
      <c r="H176" s="28">
        <v>0</v>
      </c>
      <c r="I176" s="29">
        <v>540093.43000000005</v>
      </c>
      <c r="K176" s="42" t="s">
        <v>104</v>
      </c>
      <c r="L176" s="43" t="s">
        <v>334</v>
      </c>
      <c r="M176" s="44" t="s">
        <v>335</v>
      </c>
      <c r="N176" s="45">
        <v>0</v>
      </c>
      <c r="O176" s="45">
        <v>475999.75</v>
      </c>
      <c r="P176" s="45">
        <v>0</v>
      </c>
      <c r="Q176" s="45">
        <v>64093.68</v>
      </c>
      <c r="R176" s="45">
        <v>0</v>
      </c>
      <c r="S176" s="46">
        <v>540093.43000000005</v>
      </c>
      <c r="T176" s="47" t="str">
        <f>IF(K176=Balanza_de_Comprobación35[[#This Row],[Columna1]],"S","N")</f>
        <v>S</v>
      </c>
      <c r="U176" s="47" t="str">
        <f>IF(L176=Balanza_de_Comprobación35[[#This Row],[Columna2]],"S","N")</f>
        <v>S</v>
      </c>
      <c r="V176" s="47" t="str">
        <f>IF(M176=Balanza_de_Comprobación35[[#This Row],[Columna3]],"S","N")</f>
        <v>S</v>
      </c>
      <c r="W176" s="47" t="str">
        <f>IF(N176=Balanza_de_Comprobación35[[#This Row],[Columna4]],"S","N")</f>
        <v>S</v>
      </c>
      <c r="X176" s="47" t="str">
        <f>IF(O176=Balanza_de_Comprobación35[[#This Row],[Columna5]],"S","N")</f>
        <v>S</v>
      </c>
      <c r="Y176" s="47" t="str">
        <f>IF(P176=Balanza_de_Comprobación35[[#This Row],[Columna6]],"S","N")</f>
        <v>S</v>
      </c>
      <c r="Z176" s="47" t="str">
        <f>IF(Q176=Balanza_de_Comprobación35[[#This Row],[Columna7]],"S","N")</f>
        <v>S</v>
      </c>
      <c r="AA176" s="47" t="str">
        <f>IF(R176=Balanza_de_Comprobación35[[#This Row],[Columna8]],"S","N")</f>
        <v>S</v>
      </c>
      <c r="AB176" s="47" t="str">
        <f>IF(S176=Balanza_de_Comprobación35[[#This Row],[Columna9]],"S","N")</f>
        <v>S</v>
      </c>
    </row>
    <row r="177" spans="1:28" x14ac:dyDescent="0.25">
      <c r="A177" s="33" t="s">
        <v>104</v>
      </c>
      <c r="B177" s="53" t="s">
        <v>336</v>
      </c>
      <c r="C177" s="3" t="s">
        <v>71</v>
      </c>
      <c r="D177" s="28">
        <v>0</v>
      </c>
      <c r="E177" s="28">
        <v>2926739.35</v>
      </c>
      <c r="F177" s="28">
        <v>0</v>
      </c>
      <c r="G177" s="28">
        <v>210034.93</v>
      </c>
      <c r="H177" s="28">
        <v>0</v>
      </c>
      <c r="I177" s="29">
        <v>3136774.28</v>
      </c>
      <c r="K177" s="42" t="s">
        <v>104</v>
      </c>
      <c r="L177" s="43" t="s">
        <v>336</v>
      </c>
      <c r="M177" s="44" t="s">
        <v>71</v>
      </c>
      <c r="N177" s="45">
        <v>0</v>
      </c>
      <c r="O177" s="45">
        <v>2926739.35</v>
      </c>
      <c r="P177" s="45">
        <v>0</v>
      </c>
      <c r="Q177" s="45">
        <v>210034.93</v>
      </c>
      <c r="R177" s="45">
        <v>0</v>
      </c>
      <c r="S177" s="46">
        <v>3136774.28</v>
      </c>
      <c r="T177" s="47" t="str">
        <f>IF(K177=Balanza_de_Comprobación35[[#This Row],[Columna1]],"S","N")</f>
        <v>S</v>
      </c>
      <c r="U177" s="47" t="str">
        <f>IF(L177=Balanza_de_Comprobación35[[#This Row],[Columna2]],"S","N")</f>
        <v>S</v>
      </c>
      <c r="V177" s="47" t="str">
        <f>IF(M177=Balanza_de_Comprobación35[[#This Row],[Columna3]],"S","N")</f>
        <v>S</v>
      </c>
      <c r="W177" s="47" t="str">
        <f>IF(N177=Balanza_de_Comprobación35[[#This Row],[Columna4]],"S","N")</f>
        <v>S</v>
      </c>
      <c r="X177" s="47" t="str">
        <f>IF(O177=Balanza_de_Comprobación35[[#This Row],[Columna5]],"S","N")</f>
        <v>S</v>
      </c>
      <c r="Y177" s="47" t="str">
        <f>IF(P177=Balanza_de_Comprobación35[[#This Row],[Columna6]],"S","N")</f>
        <v>S</v>
      </c>
      <c r="Z177" s="47" t="str">
        <f>IF(Q177=Balanza_de_Comprobación35[[#This Row],[Columna7]],"S","N")</f>
        <v>S</v>
      </c>
      <c r="AA177" s="47" t="str">
        <f>IF(R177=Balanza_de_Comprobación35[[#This Row],[Columna8]],"S","N")</f>
        <v>S</v>
      </c>
      <c r="AB177" s="47" t="str">
        <f>IF(S177=Balanza_de_Comprobación35[[#This Row],[Columna9]],"S","N")</f>
        <v>S</v>
      </c>
    </row>
    <row r="178" spans="1:28" x14ac:dyDescent="0.25">
      <c r="A178" s="33" t="s">
        <v>104</v>
      </c>
      <c r="B178" s="53" t="s">
        <v>337</v>
      </c>
      <c r="C178" s="3" t="s">
        <v>338</v>
      </c>
      <c r="D178" s="28">
        <v>0</v>
      </c>
      <c r="E178" s="28">
        <v>181341.04</v>
      </c>
      <c r="F178" s="28">
        <v>0</v>
      </c>
      <c r="G178" s="28">
        <v>30502.31</v>
      </c>
      <c r="H178" s="28">
        <v>0</v>
      </c>
      <c r="I178" s="29">
        <v>211843.35</v>
      </c>
      <c r="K178" s="42" t="s">
        <v>104</v>
      </c>
      <c r="L178" s="43" t="s">
        <v>337</v>
      </c>
      <c r="M178" s="44" t="s">
        <v>338</v>
      </c>
      <c r="N178" s="45">
        <v>0</v>
      </c>
      <c r="O178" s="45">
        <v>181341.04</v>
      </c>
      <c r="P178" s="45">
        <v>0</v>
      </c>
      <c r="Q178" s="45">
        <v>30502.31</v>
      </c>
      <c r="R178" s="45">
        <v>0</v>
      </c>
      <c r="S178" s="46">
        <v>211843.35</v>
      </c>
      <c r="T178" s="47" t="str">
        <f>IF(K178=Balanza_de_Comprobación35[[#This Row],[Columna1]],"S","N")</f>
        <v>S</v>
      </c>
      <c r="U178" s="47" t="str">
        <f>IF(L178=Balanza_de_Comprobación35[[#This Row],[Columna2]],"S","N")</f>
        <v>S</v>
      </c>
      <c r="V178" s="47" t="str">
        <f>IF(M178=Balanza_de_Comprobación35[[#This Row],[Columna3]],"S","N")</f>
        <v>S</v>
      </c>
      <c r="W178" s="47" t="str">
        <f>IF(N178=Balanza_de_Comprobación35[[#This Row],[Columna4]],"S","N")</f>
        <v>S</v>
      </c>
      <c r="X178" s="47" t="str">
        <f>IF(O178=Balanza_de_Comprobación35[[#This Row],[Columna5]],"S","N")</f>
        <v>S</v>
      </c>
      <c r="Y178" s="47" t="str">
        <f>IF(P178=Balanza_de_Comprobación35[[#This Row],[Columna6]],"S","N")</f>
        <v>S</v>
      </c>
      <c r="Z178" s="47" t="str">
        <f>IF(Q178=Balanza_de_Comprobación35[[#This Row],[Columna7]],"S","N")</f>
        <v>S</v>
      </c>
      <c r="AA178" s="47" t="str">
        <f>IF(R178=Balanza_de_Comprobación35[[#This Row],[Columna8]],"S","N")</f>
        <v>S</v>
      </c>
      <c r="AB178" s="47" t="str">
        <f>IF(S178=Balanza_de_Comprobación35[[#This Row],[Columna9]],"S","N")</f>
        <v>S</v>
      </c>
    </row>
    <row r="179" spans="1:28" x14ac:dyDescent="0.25">
      <c r="A179" s="33" t="s">
        <v>104</v>
      </c>
      <c r="B179" s="53" t="s">
        <v>339</v>
      </c>
      <c r="C179" s="3" t="s">
        <v>340</v>
      </c>
      <c r="D179" s="28">
        <v>0</v>
      </c>
      <c r="E179" s="28">
        <v>5020619.8600000003</v>
      </c>
      <c r="F179" s="28">
        <v>0</v>
      </c>
      <c r="G179" s="28">
        <v>369103.44</v>
      </c>
      <c r="H179" s="28">
        <v>0</v>
      </c>
      <c r="I179" s="29">
        <v>5389723.2999999998</v>
      </c>
      <c r="K179" s="42" t="s">
        <v>104</v>
      </c>
      <c r="L179" s="43" t="s">
        <v>339</v>
      </c>
      <c r="M179" s="44" t="s">
        <v>340</v>
      </c>
      <c r="N179" s="45">
        <v>0</v>
      </c>
      <c r="O179" s="45">
        <v>5020619.8600000003</v>
      </c>
      <c r="P179" s="45">
        <v>0</v>
      </c>
      <c r="Q179" s="45">
        <v>369103.44</v>
      </c>
      <c r="R179" s="45">
        <v>0</v>
      </c>
      <c r="S179" s="46">
        <v>5389723.2999999998</v>
      </c>
      <c r="T179" s="47" t="str">
        <f>IF(K179=Balanza_de_Comprobación35[[#This Row],[Columna1]],"S","N")</f>
        <v>S</v>
      </c>
      <c r="U179" s="47" t="str">
        <f>IF(L179=Balanza_de_Comprobación35[[#This Row],[Columna2]],"S","N")</f>
        <v>S</v>
      </c>
      <c r="V179" s="47" t="str">
        <f>IF(M179=Balanza_de_Comprobación35[[#This Row],[Columna3]],"S","N")</f>
        <v>S</v>
      </c>
      <c r="W179" s="47" t="str">
        <f>IF(N179=Balanza_de_Comprobación35[[#This Row],[Columna4]],"S","N")</f>
        <v>S</v>
      </c>
      <c r="X179" s="47" t="str">
        <f>IF(O179=Balanza_de_Comprobación35[[#This Row],[Columna5]],"S","N")</f>
        <v>S</v>
      </c>
      <c r="Y179" s="47" t="str">
        <f>IF(P179=Balanza_de_Comprobación35[[#This Row],[Columna6]],"S","N")</f>
        <v>S</v>
      </c>
      <c r="Z179" s="47" t="str">
        <f>IF(Q179=Balanza_de_Comprobación35[[#This Row],[Columna7]],"S","N")</f>
        <v>S</v>
      </c>
      <c r="AA179" s="47" t="str">
        <f>IF(R179=Balanza_de_Comprobación35[[#This Row],[Columna8]],"S","N")</f>
        <v>S</v>
      </c>
      <c r="AB179" s="47" t="str">
        <f>IF(S179=Balanza_de_Comprobación35[[#This Row],[Columna9]],"S","N")</f>
        <v>S</v>
      </c>
    </row>
    <row r="180" spans="1:28" x14ac:dyDescent="0.25">
      <c r="A180" s="33" t="s">
        <v>104</v>
      </c>
      <c r="B180" s="53" t="s">
        <v>341</v>
      </c>
      <c r="C180" s="3" t="s">
        <v>302</v>
      </c>
      <c r="D180" s="28">
        <v>0</v>
      </c>
      <c r="E180" s="28">
        <v>82041.179999999993</v>
      </c>
      <c r="F180" s="28">
        <v>0</v>
      </c>
      <c r="G180" s="28">
        <v>6386.46</v>
      </c>
      <c r="H180" s="28">
        <v>0</v>
      </c>
      <c r="I180" s="29">
        <v>88427.64</v>
      </c>
      <c r="K180" s="42" t="s">
        <v>104</v>
      </c>
      <c r="L180" s="43" t="s">
        <v>341</v>
      </c>
      <c r="M180" s="44" t="s">
        <v>302</v>
      </c>
      <c r="N180" s="45">
        <v>0</v>
      </c>
      <c r="O180" s="45">
        <v>82041.179999999993</v>
      </c>
      <c r="P180" s="45">
        <v>0</v>
      </c>
      <c r="Q180" s="45">
        <v>6386.46</v>
      </c>
      <c r="R180" s="45">
        <v>0</v>
      </c>
      <c r="S180" s="46">
        <v>88427.64</v>
      </c>
      <c r="T180" s="47" t="str">
        <f>IF(K180=Balanza_de_Comprobación35[[#This Row],[Columna1]],"S","N")</f>
        <v>S</v>
      </c>
      <c r="U180" s="47" t="str">
        <f>IF(L180=Balanza_de_Comprobación35[[#This Row],[Columna2]],"S","N")</f>
        <v>S</v>
      </c>
      <c r="V180" s="47" t="str">
        <f>IF(M180=Balanza_de_Comprobación35[[#This Row],[Columna3]],"S","N")</f>
        <v>S</v>
      </c>
      <c r="W180" s="47" t="str">
        <f>IF(N180=Balanza_de_Comprobación35[[#This Row],[Columna4]],"S","N")</f>
        <v>S</v>
      </c>
      <c r="X180" s="47" t="str">
        <f>IF(O180=Balanza_de_Comprobación35[[#This Row],[Columna5]],"S","N")</f>
        <v>S</v>
      </c>
      <c r="Y180" s="47" t="str">
        <f>IF(P180=Balanza_de_Comprobación35[[#This Row],[Columna6]],"S","N")</f>
        <v>S</v>
      </c>
      <c r="Z180" s="47" t="str">
        <f>IF(Q180=Balanza_de_Comprobación35[[#This Row],[Columna7]],"S","N")</f>
        <v>S</v>
      </c>
      <c r="AA180" s="47" t="str">
        <f>IF(R180=Balanza_de_Comprobación35[[#This Row],[Columna8]],"S","N")</f>
        <v>S</v>
      </c>
      <c r="AB180" s="47" t="str">
        <f>IF(S180=Balanza_de_Comprobación35[[#This Row],[Columna9]],"S","N")</f>
        <v>S</v>
      </c>
    </row>
    <row r="181" spans="1:28" x14ac:dyDescent="0.25">
      <c r="A181" s="33" t="s">
        <v>104</v>
      </c>
      <c r="B181" s="53" t="s">
        <v>342</v>
      </c>
      <c r="C181" s="3" t="s">
        <v>343</v>
      </c>
      <c r="D181" s="28">
        <v>0</v>
      </c>
      <c r="E181" s="28">
        <v>13551979.74</v>
      </c>
      <c r="F181" s="28">
        <v>0</v>
      </c>
      <c r="G181" s="28">
        <v>1041591.05</v>
      </c>
      <c r="H181" s="28">
        <v>0</v>
      </c>
      <c r="I181" s="29">
        <v>14593570.789999999</v>
      </c>
      <c r="K181" s="42" t="s">
        <v>104</v>
      </c>
      <c r="L181" s="43" t="s">
        <v>342</v>
      </c>
      <c r="M181" s="44" t="s">
        <v>343</v>
      </c>
      <c r="N181" s="45">
        <v>0</v>
      </c>
      <c r="O181" s="45">
        <v>13551979.74</v>
      </c>
      <c r="P181" s="45">
        <v>0</v>
      </c>
      <c r="Q181" s="45">
        <v>1041591.05</v>
      </c>
      <c r="R181" s="45">
        <v>0</v>
      </c>
      <c r="S181" s="46">
        <v>14593570.789999999</v>
      </c>
      <c r="T181" s="47" t="str">
        <f>IF(K181=Balanza_de_Comprobación35[[#This Row],[Columna1]],"S","N")</f>
        <v>S</v>
      </c>
      <c r="U181" s="47" t="str">
        <f>IF(L181=Balanza_de_Comprobación35[[#This Row],[Columna2]],"S","N")</f>
        <v>S</v>
      </c>
      <c r="V181" s="47" t="str">
        <f>IF(M181=Balanza_de_Comprobación35[[#This Row],[Columna3]],"S","N")</f>
        <v>S</v>
      </c>
      <c r="W181" s="47" t="str">
        <f>IF(N181=Balanza_de_Comprobación35[[#This Row],[Columna4]],"S","N")</f>
        <v>S</v>
      </c>
      <c r="X181" s="47" t="str">
        <f>IF(O181=Balanza_de_Comprobación35[[#This Row],[Columna5]],"S","N")</f>
        <v>S</v>
      </c>
      <c r="Y181" s="47" t="str">
        <f>IF(P181=Balanza_de_Comprobación35[[#This Row],[Columna6]],"S","N")</f>
        <v>S</v>
      </c>
      <c r="Z181" s="47" t="str">
        <f>IF(Q181=Balanza_de_Comprobación35[[#This Row],[Columna7]],"S","N")</f>
        <v>S</v>
      </c>
      <c r="AA181" s="47" t="str">
        <f>IF(R181=Balanza_de_Comprobación35[[#This Row],[Columna8]],"S","N")</f>
        <v>S</v>
      </c>
      <c r="AB181" s="47" t="str">
        <f>IF(S181=Balanza_de_Comprobación35[[#This Row],[Columna9]],"S","N")</f>
        <v>S</v>
      </c>
    </row>
    <row r="182" spans="1:28" x14ac:dyDescent="0.25">
      <c r="A182" s="33" t="s">
        <v>104</v>
      </c>
      <c r="B182" s="53" t="s">
        <v>344</v>
      </c>
      <c r="C182" s="3" t="s">
        <v>345</v>
      </c>
      <c r="D182" s="28">
        <v>0</v>
      </c>
      <c r="E182" s="28">
        <v>13551979.74</v>
      </c>
      <c r="F182" s="28">
        <v>0</v>
      </c>
      <c r="G182" s="28">
        <v>1041591.05</v>
      </c>
      <c r="H182" s="28">
        <v>0</v>
      </c>
      <c r="I182" s="29">
        <v>14593570.789999999</v>
      </c>
      <c r="K182" s="42" t="s">
        <v>104</v>
      </c>
      <c r="L182" s="43" t="s">
        <v>344</v>
      </c>
      <c r="M182" s="44" t="s">
        <v>345</v>
      </c>
      <c r="N182" s="45">
        <v>0</v>
      </c>
      <c r="O182" s="45">
        <v>13551979.74</v>
      </c>
      <c r="P182" s="45">
        <v>0</v>
      </c>
      <c r="Q182" s="45">
        <v>1041591.05</v>
      </c>
      <c r="R182" s="45">
        <v>0</v>
      </c>
      <c r="S182" s="46">
        <v>14593570.789999999</v>
      </c>
      <c r="T182" s="47" t="str">
        <f>IF(K182=Balanza_de_Comprobación35[[#This Row],[Columna1]],"S","N")</f>
        <v>S</v>
      </c>
      <c r="U182" s="47" t="str">
        <f>IF(L182=Balanza_de_Comprobación35[[#This Row],[Columna2]],"S","N")</f>
        <v>S</v>
      </c>
      <c r="V182" s="47" t="str">
        <f>IF(M182=Balanza_de_Comprobación35[[#This Row],[Columna3]],"S","N")</f>
        <v>S</v>
      </c>
      <c r="W182" s="47" t="str">
        <f>IF(N182=Balanza_de_Comprobación35[[#This Row],[Columna4]],"S","N")</f>
        <v>S</v>
      </c>
      <c r="X182" s="47" t="str">
        <f>IF(O182=Balanza_de_Comprobación35[[#This Row],[Columna5]],"S","N")</f>
        <v>S</v>
      </c>
      <c r="Y182" s="47" t="str">
        <f>IF(P182=Balanza_de_Comprobación35[[#This Row],[Columna6]],"S","N")</f>
        <v>S</v>
      </c>
      <c r="Z182" s="47" t="str">
        <f>IF(Q182=Balanza_de_Comprobación35[[#This Row],[Columna7]],"S","N")</f>
        <v>S</v>
      </c>
      <c r="AA182" s="47" t="str">
        <f>IF(R182=Balanza_de_Comprobación35[[#This Row],[Columna8]],"S","N")</f>
        <v>S</v>
      </c>
      <c r="AB182" s="47" t="str">
        <f>IF(S182=Balanza_de_Comprobación35[[#This Row],[Columna9]],"S","N")</f>
        <v>S</v>
      </c>
    </row>
    <row r="183" spans="1:28" x14ac:dyDescent="0.25">
      <c r="A183" s="33" t="s">
        <v>104</v>
      </c>
      <c r="B183" s="53" t="s">
        <v>346</v>
      </c>
      <c r="C183" s="3" t="s">
        <v>347</v>
      </c>
      <c r="D183" s="28">
        <v>0</v>
      </c>
      <c r="E183" s="28">
        <v>13551979.74</v>
      </c>
      <c r="F183" s="28">
        <v>0</v>
      </c>
      <c r="G183" s="28">
        <v>1041591.05</v>
      </c>
      <c r="H183" s="28">
        <v>0</v>
      </c>
      <c r="I183" s="29">
        <v>14593570.789999999</v>
      </c>
      <c r="K183" s="42" t="s">
        <v>104</v>
      </c>
      <c r="L183" s="43" t="s">
        <v>346</v>
      </c>
      <c r="M183" s="44" t="s">
        <v>347</v>
      </c>
      <c r="N183" s="45">
        <v>0</v>
      </c>
      <c r="O183" s="45">
        <v>13551979.74</v>
      </c>
      <c r="P183" s="45">
        <v>0</v>
      </c>
      <c r="Q183" s="45">
        <v>1041591.05</v>
      </c>
      <c r="R183" s="45">
        <v>0</v>
      </c>
      <c r="S183" s="46">
        <v>14593570.789999999</v>
      </c>
      <c r="T183" s="47" t="str">
        <f>IF(K183=Balanza_de_Comprobación35[[#This Row],[Columna1]],"S","N")</f>
        <v>S</v>
      </c>
      <c r="U183" s="47" t="str">
        <f>IF(L183=Balanza_de_Comprobación35[[#This Row],[Columna2]],"S","N")</f>
        <v>S</v>
      </c>
      <c r="V183" s="47" t="str">
        <f>IF(M183=Balanza_de_Comprobación35[[#This Row],[Columna3]],"S","N")</f>
        <v>S</v>
      </c>
      <c r="W183" s="47" t="str">
        <f>IF(N183=Balanza_de_Comprobación35[[#This Row],[Columna4]],"S","N")</f>
        <v>S</v>
      </c>
      <c r="X183" s="47" t="str">
        <f>IF(O183=Balanza_de_Comprobación35[[#This Row],[Columna5]],"S","N")</f>
        <v>S</v>
      </c>
      <c r="Y183" s="47" t="str">
        <f>IF(P183=Balanza_de_Comprobación35[[#This Row],[Columna6]],"S","N")</f>
        <v>S</v>
      </c>
      <c r="Z183" s="47" t="str">
        <f>IF(Q183=Balanza_de_Comprobación35[[#This Row],[Columna7]],"S","N")</f>
        <v>S</v>
      </c>
      <c r="AA183" s="47" t="str">
        <f>IF(R183=Balanza_de_Comprobación35[[#This Row],[Columna8]],"S","N")</f>
        <v>S</v>
      </c>
      <c r="AB183" s="47" t="str">
        <f>IF(S183=Balanza_de_Comprobación35[[#This Row],[Columna9]],"S","N")</f>
        <v>S</v>
      </c>
    </row>
    <row r="184" spans="1:28" x14ac:dyDescent="0.25">
      <c r="A184" s="33" t="s">
        <v>104</v>
      </c>
      <c r="B184" s="53" t="s">
        <v>348</v>
      </c>
      <c r="C184" s="3" t="s">
        <v>349</v>
      </c>
      <c r="D184" s="28">
        <v>0</v>
      </c>
      <c r="E184" s="28">
        <v>8941555940.6299992</v>
      </c>
      <c r="F184" s="28">
        <v>0</v>
      </c>
      <c r="G184" s="28">
        <v>407094729.61000001</v>
      </c>
      <c r="H184" s="28">
        <v>0</v>
      </c>
      <c r="I184" s="29">
        <v>9348650670.2399998</v>
      </c>
      <c r="K184" s="42" t="s">
        <v>104</v>
      </c>
      <c r="L184" s="43" t="s">
        <v>348</v>
      </c>
      <c r="M184" s="44" t="s">
        <v>349</v>
      </c>
      <c r="N184" s="45">
        <v>0</v>
      </c>
      <c r="O184" s="45">
        <v>8941555940.6299992</v>
      </c>
      <c r="P184" s="45">
        <v>0</v>
      </c>
      <c r="Q184" s="45">
        <v>407094729.61000001</v>
      </c>
      <c r="R184" s="45">
        <v>0</v>
      </c>
      <c r="S184" s="46">
        <v>9348650670.2399998</v>
      </c>
      <c r="T184" s="47" t="str">
        <f>IF(K184=Balanza_de_Comprobación35[[#This Row],[Columna1]],"S","N")</f>
        <v>S</v>
      </c>
      <c r="U184" s="47" t="str">
        <f>IF(L184=Balanza_de_Comprobación35[[#This Row],[Columna2]],"S","N")</f>
        <v>S</v>
      </c>
      <c r="V184" s="47" t="str">
        <f>IF(M184=Balanza_de_Comprobación35[[#This Row],[Columna3]],"S","N")</f>
        <v>S</v>
      </c>
      <c r="W184" s="47" t="str">
        <f>IF(N184=Balanza_de_Comprobación35[[#This Row],[Columna4]],"S","N")</f>
        <v>S</v>
      </c>
      <c r="X184" s="47" t="str">
        <f>IF(O184=Balanza_de_Comprobación35[[#This Row],[Columna5]],"S","N")</f>
        <v>S</v>
      </c>
      <c r="Y184" s="47" t="str">
        <f>IF(P184=Balanza_de_Comprobación35[[#This Row],[Columna6]],"S","N")</f>
        <v>S</v>
      </c>
      <c r="Z184" s="47" t="str">
        <f>IF(Q184=Balanza_de_Comprobación35[[#This Row],[Columna7]],"S","N")</f>
        <v>S</v>
      </c>
      <c r="AA184" s="47" t="str">
        <f>IF(R184=Balanza_de_Comprobación35[[#This Row],[Columna8]],"S","N")</f>
        <v>S</v>
      </c>
      <c r="AB184" s="47" t="str">
        <f>IF(S184=Balanza_de_Comprobación35[[#This Row],[Columna9]],"S","N")</f>
        <v>S</v>
      </c>
    </row>
    <row r="185" spans="1:28" x14ac:dyDescent="0.25">
      <c r="A185" s="33" t="s">
        <v>104</v>
      </c>
      <c r="B185" s="53" t="s">
        <v>350</v>
      </c>
      <c r="C185" s="3" t="s">
        <v>351</v>
      </c>
      <c r="D185" s="28">
        <v>0</v>
      </c>
      <c r="E185" s="28">
        <v>89033988.790000007</v>
      </c>
      <c r="F185" s="28">
        <v>0</v>
      </c>
      <c r="G185" s="28">
        <v>10648489.130000001</v>
      </c>
      <c r="H185" s="28">
        <v>0</v>
      </c>
      <c r="I185" s="29">
        <v>99682477.920000002</v>
      </c>
      <c r="K185" s="42" t="s">
        <v>104</v>
      </c>
      <c r="L185" s="43" t="s">
        <v>350</v>
      </c>
      <c r="M185" s="44" t="s">
        <v>351</v>
      </c>
      <c r="N185" s="45">
        <v>0</v>
      </c>
      <c r="O185" s="45">
        <v>89033988.790000007</v>
      </c>
      <c r="P185" s="45">
        <v>0</v>
      </c>
      <c r="Q185" s="45">
        <v>10648489.130000001</v>
      </c>
      <c r="R185" s="45">
        <v>0</v>
      </c>
      <c r="S185" s="46">
        <v>99682477.920000002</v>
      </c>
      <c r="T185" s="47" t="str">
        <f>IF(K185=Balanza_de_Comprobación35[[#This Row],[Columna1]],"S","N")</f>
        <v>S</v>
      </c>
      <c r="U185" s="47" t="str">
        <f>IF(L185=Balanza_de_Comprobación35[[#This Row],[Columna2]],"S","N")</f>
        <v>S</v>
      </c>
      <c r="V185" s="47" t="str">
        <f>IF(M185=Balanza_de_Comprobación35[[#This Row],[Columna3]],"S","N")</f>
        <v>S</v>
      </c>
      <c r="W185" s="47" t="str">
        <f>IF(N185=Balanza_de_Comprobación35[[#This Row],[Columna4]],"S","N")</f>
        <v>S</v>
      </c>
      <c r="X185" s="47" t="str">
        <f>IF(O185=Balanza_de_Comprobación35[[#This Row],[Columna5]],"S","N")</f>
        <v>S</v>
      </c>
      <c r="Y185" s="47" t="str">
        <f>IF(P185=Balanza_de_Comprobación35[[#This Row],[Columna6]],"S","N")</f>
        <v>S</v>
      </c>
      <c r="Z185" s="47" t="str">
        <f>IF(Q185=Balanza_de_Comprobación35[[#This Row],[Columna7]],"S","N")</f>
        <v>S</v>
      </c>
      <c r="AA185" s="47" t="str">
        <f>IF(R185=Balanza_de_Comprobación35[[#This Row],[Columna8]],"S","N")</f>
        <v>S</v>
      </c>
      <c r="AB185" s="47" t="str">
        <f>IF(S185=Balanza_de_Comprobación35[[#This Row],[Columna9]],"S","N")</f>
        <v>S</v>
      </c>
    </row>
    <row r="186" spans="1:28" x14ac:dyDescent="0.25">
      <c r="A186" s="33" t="s">
        <v>104</v>
      </c>
      <c r="B186" s="53" t="s">
        <v>352</v>
      </c>
      <c r="C186" s="3" t="s">
        <v>353</v>
      </c>
      <c r="D186" s="28">
        <v>0</v>
      </c>
      <c r="E186" s="28">
        <v>89033988.790000007</v>
      </c>
      <c r="F186" s="28">
        <v>0</v>
      </c>
      <c r="G186" s="28">
        <v>10648489.130000001</v>
      </c>
      <c r="H186" s="28">
        <v>0</v>
      </c>
      <c r="I186" s="29">
        <v>99682477.920000002</v>
      </c>
      <c r="K186" s="42" t="s">
        <v>104</v>
      </c>
      <c r="L186" s="43" t="s">
        <v>352</v>
      </c>
      <c r="M186" s="44" t="s">
        <v>353</v>
      </c>
      <c r="N186" s="45">
        <v>0</v>
      </c>
      <c r="O186" s="45">
        <v>89033988.790000007</v>
      </c>
      <c r="P186" s="45">
        <v>0</v>
      </c>
      <c r="Q186" s="45">
        <v>10648489.130000001</v>
      </c>
      <c r="R186" s="45">
        <v>0</v>
      </c>
      <c r="S186" s="46">
        <v>99682477.920000002</v>
      </c>
      <c r="T186" s="47" t="str">
        <f>IF(K186=Balanza_de_Comprobación35[[#This Row],[Columna1]],"S","N")</f>
        <v>S</v>
      </c>
      <c r="U186" s="47" t="str">
        <f>IF(L186=Balanza_de_Comprobación35[[#This Row],[Columna2]],"S","N")</f>
        <v>S</v>
      </c>
      <c r="V186" s="47" t="str">
        <f>IF(M186=Balanza_de_Comprobación35[[#This Row],[Columna3]],"S","N")</f>
        <v>S</v>
      </c>
      <c r="W186" s="47" t="str">
        <f>IF(N186=Balanza_de_Comprobación35[[#This Row],[Columna4]],"S","N")</f>
        <v>S</v>
      </c>
      <c r="X186" s="47" t="str">
        <f>IF(O186=Balanza_de_Comprobación35[[#This Row],[Columna5]],"S","N")</f>
        <v>S</v>
      </c>
      <c r="Y186" s="47" t="str">
        <f>IF(P186=Balanza_de_Comprobación35[[#This Row],[Columna6]],"S","N")</f>
        <v>S</v>
      </c>
      <c r="Z186" s="47" t="str">
        <f>IF(Q186=Balanza_de_Comprobación35[[#This Row],[Columna7]],"S","N")</f>
        <v>S</v>
      </c>
      <c r="AA186" s="47" t="str">
        <f>IF(R186=Balanza_de_Comprobación35[[#This Row],[Columna8]],"S","N")</f>
        <v>S</v>
      </c>
      <c r="AB186" s="47" t="str">
        <f>IF(S186=Balanza_de_Comprobación35[[#This Row],[Columna9]],"S","N")</f>
        <v>S</v>
      </c>
    </row>
    <row r="187" spans="1:28" x14ac:dyDescent="0.25">
      <c r="A187" s="33" t="s">
        <v>104</v>
      </c>
      <c r="B187" s="53" t="s">
        <v>354</v>
      </c>
      <c r="C187" s="3" t="s">
        <v>355</v>
      </c>
      <c r="D187" s="28">
        <v>0</v>
      </c>
      <c r="E187" s="28">
        <v>89033988.790000007</v>
      </c>
      <c r="F187" s="28">
        <v>0</v>
      </c>
      <c r="G187" s="28">
        <v>10648489.130000001</v>
      </c>
      <c r="H187" s="28">
        <v>0</v>
      </c>
      <c r="I187" s="29">
        <v>99682477.920000002</v>
      </c>
      <c r="K187" s="42" t="s">
        <v>104</v>
      </c>
      <c r="L187" s="43" t="s">
        <v>354</v>
      </c>
      <c r="M187" s="44" t="s">
        <v>355</v>
      </c>
      <c r="N187" s="45">
        <v>0</v>
      </c>
      <c r="O187" s="45">
        <v>89033988.790000007</v>
      </c>
      <c r="P187" s="45">
        <v>0</v>
      </c>
      <c r="Q187" s="45">
        <v>10648489.130000001</v>
      </c>
      <c r="R187" s="45">
        <v>0</v>
      </c>
      <c r="S187" s="46">
        <v>99682477.920000002</v>
      </c>
      <c r="T187" s="47" t="str">
        <f>IF(K187=Balanza_de_Comprobación35[[#This Row],[Columna1]],"S","N")</f>
        <v>S</v>
      </c>
      <c r="U187" s="47" t="str">
        <f>IF(L187=Balanza_de_Comprobación35[[#This Row],[Columna2]],"S","N")</f>
        <v>S</v>
      </c>
      <c r="V187" s="47" t="str">
        <f>IF(M187=Balanza_de_Comprobación35[[#This Row],[Columna3]],"S","N")</f>
        <v>S</v>
      </c>
      <c r="W187" s="47" t="str">
        <f>IF(N187=Balanza_de_Comprobación35[[#This Row],[Columna4]],"S","N")</f>
        <v>S</v>
      </c>
      <c r="X187" s="47" t="str">
        <f>IF(O187=Balanza_de_Comprobación35[[#This Row],[Columna5]],"S","N")</f>
        <v>S</v>
      </c>
      <c r="Y187" s="47" t="str">
        <f>IF(P187=Balanza_de_Comprobación35[[#This Row],[Columna6]],"S","N")</f>
        <v>S</v>
      </c>
      <c r="Z187" s="47" t="str">
        <f>IF(Q187=Balanza_de_Comprobación35[[#This Row],[Columna7]],"S","N")</f>
        <v>S</v>
      </c>
      <c r="AA187" s="47" t="str">
        <f>IF(R187=Balanza_de_Comprobación35[[#This Row],[Columna8]],"S","N")</f>
        <v>S</v>
      </c>
      <c r="AB187" s="47" t="str">
        <f>IF(S187=Balanza_de_Comprobación35[[#This Row],[Columna9]],"S","N")</f>
        <v>S</v>
      </c>
    </row>
    <row r="188" spans="1:28" x14ac:dyDescent="0.25">
      <c r="A188" s="33" t="s">
        <v>104</v>
      </c>
      <c r="B188" s="53" t="s">
        <v>356</v>
      </c>
      <c r="C188" s="3" t="s">
        <v>357</v>
      </c>
      <c r="D188" s="28">
        <v>0</v>
      </c>
      <c r="E188" s="28">
        <v>8852521951.8400002</v>
      </c>
      <c r="F188" s="28">
        <v>0</v>
      </c>
      <c r="G188" s="28">
        <v>396446240.48000002</v>
      </c>
      <c r="H188" s="28">
        <v>0</v>
      </c>
      <c r="I188" s="29">
        <v>9248968192.3199997</v>
      </c>
      <c r="K188" s="42" t="s">
        <v>104</v>
      </c>
      <c r="L188" s="43" t="s">
        <v>356</v>
      </c>
      <c r="M188" s="44" t="s">
        <v>357</v>
      </c>
      <c r="N188" s="45">
        <v>0</v>
      </c>
      <c r="O188" s="45">
        <v>8852521951.8400002</v>
      </c>
      <c r="P188" s="45">
        <v>0</v>
      </c>
      <c r="Q188" s="45">
        <v>396446240.48000002</v>
      </c>
      <c r="R188" s="45">
        <v>0</v>
      </c>
      <c r="S188" s="46">
        <v>9248968192.3199997</v>
      </c>
      <c r="T188" s="47" t="str">
        <f>IF(K188=Balanza_de_Comprobación35[[#This Row],[Columna1]],"S","N")</f>
        <v>S</v>
      </c>
      <c r="U188" s="47" t="str">
        <f>IF(L188=Balanza_de_Comprobación35[[#This Row],[Columna2]],"S","N")</f>
        <v>S</v>
      </c>
      <c r="V188" s="47" t="str">
        <f>IF(M188=Balanza_de_Comprobación35[[#This Row],[Columna3]],"S","N")</f>
        <v>S</v>
      </c>
      <c r="W188" s="47" t="str">
        <f>IF(N188=Balanza_de_Comprobación35[[#This Row],[Columna4]],"S","N")</f>
        <v>S</v>
      </c>
      <c r="X188" s="47" t="str">
        <f>IF(O188=Balanza_de_Comprobación35[[#This Row],[Columna5]],"S","N")</f>
        <v>S</v>
      </c>
      <c r="Y188" s="47" t="str">
        <f>IF(P188=Balanza_de_Comprobación35[[#This Row],[Columna6]],"S","N")</f>
        <v>S</v>
      </c>
      <c r="Z188" s="47" t="str">
        <f>IF(Q188=Balanza_de_Comprobación35[[#This Row],[Columna7]],"S","N")</f>
        <v>S</v>
      </c>
      <c r="AA188" s="47" t="str">
        <f>IF(R188=Balanza_de_Comprobación35[[#This Row],[Columna8]],"S","N")</f>
        <v>S</v>
      </c>
      <c r="AB188" s="47" t="str">
        <f>IF(S188=Balanza_de_Comprobación35[[#This Row],[Columna9]],"S","N")</f>
        <v>S</v>
      </c>
    </row>
    <row r="189" spans="1:28" x14ac:dyDescent="0.25">
      <c r="A189" s="33" t="s">
        <v>104</v>
      </c>
      <c r="B189" s="53" t="s">
        <v>358</v>
      </c>
      <c r="C189" s="3" t="s">
        <v>359</v>
      </c>
      <c r="D189" s="28">
        <v>0</v>
      </c>
      <c r="E189" s="28">
        <v>2412152166.6799998</v>
      </c>
      <c r="F189" s="28">
        <v>0</v>
      </c>
      <c r="G189" s="28">
        <v>65888939.530000001</v>
      </c>
      <c r="H189" s="28">
        <v>0</v>
      </c>
      <c r="I189" s="29">
        <v>2478041106.21</v>
      </c>
      <c r="K189" s="42" t="s">
        <v>104</v>
      </c>
      <c r="L189" s="43" t="s">
        <v>358</v>
      </c>
      <c r="M189" s="44" t="s">
        <v>359</v>
      </c>
      <c r="N189" s="45">
        <v>0</v>
      </c>
      <c r="O189" s="45">
        <v>2412152166.6799998</v>
      </c>
      <c r="P189" s="45">
        <v>0</v>
      </c>
      <c r="Q189" s="45">
        <v>65888939.530000001</v>
      </c>
      <c r="R189" s="45">
        <v>0</v>
      </c>
      <c r="S189" s="46">
        <v>2478041106.21</v>
      </c>
      <c r="T189" s="47" t="str">
        <f>IF(K189=Balanza_de_Comprobación35[[#This Row],[Columna1]],"S","N")</f>
        <v>S</v>
      </c>
      <c r="U189" s="47" t="str">
        <f>IF(L189=Balanza_de_Comprobación35[[#This Row],[Columna2]],"S","N")</f>
        <v>S</v>
      </c>
      <c r="V189" s="47" t="str">
        <f>IF(M189=Balanza_de_Comprobación35[[#This Row],[Columna3]],"S","N")</f>
        <v>S</v>
      </c>
      <c r="W189" s="47" t="str">
        <f>IF(N189=Balanza_de_Comprobación35[[#This Row],[Columna4]],"S","N")</f>
        <v>S</v>
      </c>
      <c r="X189" s="47" t="str">
        <f>IF(O189=Balanza_de_Comprobación35[[#This Row],[Columna5]],"S","N")</f>
        <v>S</v>
      </c>
      <c r="Y189" s="47" t="str">
        <f>IF(P189=Balanza_de_Comprobación35[[#This Row],[Columna6]],"S","N")</f>
        <v>S</v>
      </c>
      <c r="Z189" s="47" t="str">
        <f>IF(Q189=Balanza_de_Comprobación35[[#This Row],[Columna7]],"S","N")</f>
        <v>S</v>
      </c>
      <c r="AA189" s="47" t="str">
        <f>IF(R189=Balanza_de_Comprobación35[[#This Row],[Columna8]],"S","N")</f>
        <v>S</v>
      </c>
      <c r="AB189" s="47" t="str">
        <f>IF(S189=Balanza_de_Comprobación35[[#This Row],[Columna9]],"S","N")</f>
        <v>S</v>
      </c>
    </row>
    <row r="190" spans="1:28" x14ac:dyDescent="0.25">
      <c r="A190" s="33" t="s">
        <v>104</v>
      </c>
      <c r="B190" s="53" t="s">
        <v>360</v>
      </c>
      <c r="C190" s="3" t="s">
        <v>361</v>
      </c>
      <c r="D190" s="28">
        <v>0</v>
      </c>
      <c r="E190" s="28">
        <v>2412152166.6799998</v>
      </c>
      <c r="F190" s="28">
        <v>0</v>
      </c>
      <c r="G190" s="28">
        <v>65888939.530000001</v>
      </c>
      <c r="H190" s="28">
        <v>0</v>
      </c>
      <c r="I190" s="29">
        <v>2478041106.21</v>
      </c>
      <c r="K190" s="42" t="s">
        <v>104</v>
      </c>
      <c r="L190" s="43" t="s">
        <v>360</v>
      </c>
      <c r="M190" s="44" t="s">
        <v>361</v>
      </c>
      <c r="N190" s="45">
        <v>0</v>
      </c>
      <c r="O190" s="45">
        <v>2412152166.6799998</v>
      </c>
      <c r="P190" s="45">
        <v>0</v>
      </c>
      <c r="Q190" s="45">
        <v>65888939.530000001</v>
      </c>
      <c r="R190" s="45">
        <v>0</v>
      </c>
      <c r="S190" s="46">
        <v>2478041106.21</v>
      </c>
      <c r="T190" s="47" t="str">
        <f>IF(K190=Balanza_de_Comprobación35[[#This Row],[Columna1]],"S","N")</f>
        <v>S</v>
      </c>
      <c r="U190" s="47" t="str">
        <f>IF(L190=Balanza_de_Comprobación35[[#This Row],[Columna2]],"S","N")</f>
        <v>S</v>
      </c>
      <c r="V190" s="47" t="str">
        <f>IF(M190=Balanza_de_Comprobación35[[#This Row],[Columna3]],"S","N")</f>
        <v>S</v>
      </c>
      <c r="W190" s="47" t="str">
        <f>IF(N190=Balanza_de_Comprobación35[[#This Row],[Columna4]],"S","N")</f>
        <v>S</v>
      </c>
      <c r="X190" s="47" t="str">
        <f>IF(O190=Balanza_de_Comprobación35[[#This Row],[Columna5]],"S","N")</f>
        <v>S</v>
      </c>
      <c r="Y190" s="47" t="str">
        <f>IF(P190=Balanza_de_Comprobación35[[#This Row],[Columna6]],"S","N")</f>
        <v>S</v>
      </c>
      <c r="Z190" s="47" t="str">
        <f>IF(Q190=Balanza_de_Comprobación35[[#This Row],[Columna7]],"S","N")</f>
        <v>S</v>
      </c>
      <c r="AA190" s="47" t="str">
        <f>IF(R190=Balanza_de_Comprobación35[[#This Row],[Columna8]],"S","N")</f>
        <v>S</v>
      </c>
      <c r="AB190" s="47" t="str">
        <f>IF(S190=Balanza_de_Comprobación35[[#This Row],[Columna9]],"S","N")</f>
        <v>S</v>
      </c>
    </row>
    <row r="191" spans="1:28" x14ac:dyDescent="0.25">
      <c r="A191" s="33" t="s">
        <v>104</v>
      </c>
      <c r="B191" s="53" t="s">
        <v>362</v>
      </c>
      <c r="C191" s="3" t="s">
        <v>363</v>
      </c>
      <c r="D191" s="28">
        <v>0</v>
      </c>
      <c r="E191" s="28">
        <v>6440369785.1599998</v>
      </c>
      <c r="F191" s="28">
        <v>0</v>
      </c>
      <c r="G191" s="28">
        <v>330557300.94999999</v>
      </c>
      <c r="H191" s="28">
        <v>0</v>
      </c>
      <c r="I191" s="29">
        <v>6770927086.1099997</v>
      </c>
      <c r="K191" s="42" t="s">
        <v>104</v>
      </c>
      <c r="L191" s="43" t="s">
        <v>362</v>
      </c>
      <c r="M191" s="44" t="s">
        <v>363</v>
      </c>
      <c r="N191" s="45">
        <v>0</v>
      </c>
      <c r="O191" s="45">
        <v>6440369785.1599998</v>
      </c>
      <c r="P191" s="45">
        <v>0</v>
      </c>
      <c r="Q191" s="45">
        <v>330557300.94999999</v>
      </c>
      <c r="R191" s="45">
        <v>0</v>
      </c>
      <c r="S191" s="46">
        <v>6770927086.1099997</v>
      </c>
      <c r="T191" s="47" t="str">
        <f>IF(K191=Balanza_de_Comprobación35[[#This Row],[Columna1]],"S","N")</f>
        <v>S</v>
      </c>
      <c r="U191" s="47" t="str">
        <f>IF(L191=Balanza_de_Comprobación35[[#This Row],[Columna2]],"S","N")</f>
        <v>S</v>
      </c>
      <c r="V191" s="47" t="str">
        <f>IF(M191=Balanza_de_Comprobación35[[#This Row],[Columna3]],"S","N")</f>
        <v>S</v>
      </c>
      <c r="W191" s="47" t="str">
        <f>IF(N191=Balanza_de_Comprobación35[[#This Row],[Columna4]],"S","N")</f>
        <v>S</v>
      </c>
      <c r="X191" s="47" t="str">
        <f>IF(O191=Balanza_de_Comprobación35[[#This Row],[Columna5]],"S","N")</f>
        <v>S</v>
      </c>
      <c r="Y191" s="47" t="str">
        <f>IF(P191=Balanza_de_Comprobación35[[#This Row],[Columna6]],"S","N")</f>
        <v>S</v>
      </c>
      <c r="Z191" s="47" t="str">
        <f>IF(Q191=Balanza_de_Comprobación35[[#This Row],[Columna7]],"S","N")</f>
        <v>S</v>
      </c>
      <c r="AA191" s="47" t="str">
        <f>IF(R191=Balanza_de_Comprobación35[[#This Row],[Columna8]],"S","N")</f>
        <v>S</v>
      </c>
      <c r="AB191" s="47" t="str">
        <f>IF(S191=Balanza_de_Comprobación35[[#This Row],[Columna9]],"S","N")</f>
        <v>S</v>
      </c>
    </row>
    <row r="192" spans="1:28" x14ac:dyDescent="0.25">
      <c r="A192" s="33" t="s">
        <v>104</v>
      </c>
      <c r="B192" s="53" t="s">
        <v>364</v>
      </c>
      <c r="C192" s="3" t="s">
        <v>365</v>
      </c>
      <c r="D192" s="28">
        <v>0</v>
      </c>
      <c r="E192" s="28">
        <v>6440369785.1599998</v>
      </c>
      <c r="F192" s="28">
        <v>0</v>
      </c>
      <c r="G192" s="28">
        <v>330557300.94999999</v>
      </c>
      <c r="H192" s="28">
        <v>0</v>
      </c>
      <c r="I192" s="29">
        <v>6770927086.1099997</v>
      </c>
      <c r="K192" s="42" t="s">
        <v>104</v>
      </c>
      <c r="L192" s="43" t="s">
        <v>364</v>
      </c>
      <c r="M192" s="44" t="s">
        <v>365</v>
      </c>
      <c r="N192" s="45">
        <v>0</v>
      </c>
      <c r="O192" s="45">
        <v>6440369785.1599998</v>
      </c>
      <c r="P192" s="45">
        <v>0</v>
      </c>
      <c r="Q192" s="45">
        <v>330557300.94999999</v>
      </c>
      <c r="R192" s="45">
        <v>0</v>
      </c>
      <c r="S192" s="46">
        <v>6770927086.1099997</v>
      </c>
      <c r="T192" s="47" t="str">
        <f>IF(K192=Balanza_de_Comprobación35[[#This Row],[Columna1]],"S","N")</f>
        <v>S</v>
      </c>
      <c r="U192" s="47" t="str">
        <f>IF(L192=Balanza_de_Comprobación35[[#This Row],[Columna2]],"S","N")</f>
        <v>S</v>
      </c>
      <c r="V192" s="47" t="str">
        <f>IF(M192=Balanza_de_Comprobación35[[#This Row],[Columna3]],"S","N")</f>
        <v>S</v>
      </c>
      <c r="W192" s="47" t="str">
        <f>IF(N192=Balanza_de_Comprobación35[[#This Row],[Columna4]],"S","N")</f>
        <v>S</v>
      </c>
      <c r="X192" s="47" t="str">
        <f>IF(O192=Balanza_de_Comprobación35[[#This Row],[Columna5]],"S","N")</f>
        <v>S</v>
      </c>
      <c r="Y192" s="47" t="str">
        <f>IF(P192=Balanza_de_Comprobación35[[#This Row],[Columna6]],"S","N")</f>
        <v>S</v>
      </c>
      <c r="Z192" s="47" t="str">
        <f>IF(Q192=Balanza_de_Comprobación35[[#This Row],[Columna7]],"S","N")</f>
        <v>S</v>
      </c>
      <c r="AA192" s="47" t="str">
        <f>IF(R192=Balanza_de_Comprobación35[[#This Row],[Columna8]],"S","N")</f>
        <v>S</v>
      </c>
      <c r="AB192" s="47" t="str">
        <f>IF(S192=Balanza_de_Comprobación35[[#This Row],[Columna9]],"S","N")</f>
        <v>S</v>
      </c>
    </row>
    <row r="193" spans="1:28" x14ac:dyDescent="0.25">
      <c r="A193" s="33" t="s">
        <v>104</v>
      </c>
      <c r="B193" s="53" t="s">
        <v>366</v>
      </c>
      <c r="C193" s="3" t="s">
        <v>367</v>
      </c>
      <c r="D193" s="28">
        <v>0</v>
      </c>
      <c r="E193" s="28">
        <v>3375248761.9400001</v>
      </c>
      <c r="F193" s="28">
        <v>0</v>
      </c>
      <c r="G193" s="28">
        <v>330960828.94999999</v>
      </c>
      <c r="H193" s="28">
        <v>0</v>
      </c>
      <c r="I193" s="29">
        <v>3706209590.8899999</v>
      </c>
      <c r="K193" s="42" t="s">
        <v>104</v>
      </c>
      <c r="L193" s="43" t="s">
        <v>366</v>
      </c>
      <c r="M193" s="44" t="s">
        <v>367</v>
      </c>
      <c r="N193" s="45">
        <v>0</v>
      </c>
      <c r="O193" s="45">
        <v>3375248761.9400001</v>
      </c>
      <c r="P193" s="45">
        <v>0</v>
      </c>
      <c r="Q193" s="45">
        <v>330960828.94999999</v>
      </c>
      <c r="R193" s="45">
        <v>0</v>
      </c>
      <c r="S193" s="46">
        <v>3706209590.8899999</v>
      </c>
      <c r="T193" s="47" t="str">
        <f>IF(K193=Balanza_de_Comprobación35[[#This Row],[Columna1]],"S","N")</f>
        <v>S</v>
      </c>
      <c r="U193" s="47" t="str">
        <f>IF(L193=Balanza_de_Comprobación35[[#This Row],[Columna2]],"S","N")</f>
        <v>S</v>
      </c>
      <c r="V193" s="47" t="str">
        <f>IF(M193=Balanza_de_Comprobación35[[#This Row],[Columna3]],"S","N")</f>
        <v>S</v>
      </c>
      <c r="W193" s="47" t="str">
        <f>IF(N193=Balanza_de_Comprobación35[[#This Row],[Columna4]],"S","N")</f>
        <v>S</v>
      </c>
      <c r="X193" s="47" t="str">
        <f>IF(O193=Balanza_de_Comprobación35[[#This Row],[Columna5]],"S","N")</f>
        <v>S</v>
      </c>
      <c r="Y193" s="47" t="str">
        <f>IF(P193=Balanza_de_Comprobación35[[#This Row],[Columna6]],"S","N")</f>
        <v>S</v>
      </c>
      <c r="Z193" s="47" t="str">
        <f>IF(Q193=Balanza_de_Comprobación35[[#This Row],[Columna7]],"S","N")</f>
        <v>S</v>
      </c>
      <c r="AA193" s="47" t="str">
        <f>IF(R193=Balanza_de_Comprobación35[[#This Row],[Columna8]],"S","N")</f>
        <v>S</v>
      </c>
      <c r="AB193" s="47" t="str">
        <f>IF(S193=Balanza_de_Comprobación35[[#This Row],[Columna9]],"S","N")</f>
        <v>S</v>
      </c>
    </row>
    <row r="194" spans="1:28" x14ac:dyDescent="0.25">
      <c r="A194" s="33" t="s">
        <v>104</v>
      </c>
      <c r="B194" s="53" t="s">
        <v>368</v>
      </c>
      <c r="C194" s="3" t="s">
        <v>369</v>
      </c>
      <c r="D194" s="28">
        <v>0</v>
      </c>
      <c r="E194" s="28">
        <v>3065121023.2199998</v>
      </c>
      <c r="F194" s="28">
        <v>0</v>
      </c>
      <c r="G194" s="28">
        <v>-403528</v>
      </c>
      <c r="H194" s="28">
        <v>0</v>
      </c>
      <c r="I194" s="29">
        <v>3064717495.2199998</v>
      </c>
      <c r="K194" s="42" t="s">
        <v>104</v>
      </c>
      <c r="L194" s="43" t="s">
        <v>368</v>
      </c>
      <c r="M194" s="44" t="s">
        <v>369</v>
      </c>
      <c r="N194" s="45">
        <v>0</v>
      </c>
      <c r="O194" s="45">
        <v>3065121023.2199998</v>
      </c>
      <c r="P194" s="45">
        <v>0</v>
      </c>
      <c r="Q194" s="45">
        <v>-403528</v>
      </c>
      <c r="R194" s="45">
        <v>0</v>
      </c>
      <c r="S194" s="46">
        <v>3064717495.2199998</v>
      </c>
      <c r="T194" s="47" t="str">
        <f>IF(K194=Balanza_de_Comprobación35[[#This Row],[Columna1]],"S","N")</f>
        <v>S</v>
      </c>
      <c r="U194" s="47" t="str">
        <f>IF(L194=Balanza_de_Comprobación35[[#This Row],[Columna2]],"S","N")</f>
        <v>S</v>
      </c>
      <c r="V194" s="47" t="str">
        <f>IF(M194=Balanza_de_Comprobación35[[#This Row],[Columna3]],"S","N")</f>
        <v>S</v>
      </c>
      <c r="W194" s="47" t="str">
        <f>IF(N194=Balanza_de_Comprobación35[[#This Row],[Columna4]],"S","N")</f>
        <v>S</v>
      </c>
      <c r="X194" s="47" t="str">
        <f>IF(O194=Balanza_de_Comprobación35[[#This Row],[Columna5]],"S","N")</f>
        <v>S</v>
      </c>
      <c r="Y194" s="47" t="str">
        <f>IF(P194=Balanza_de_Comprobación35[[#This Row],[Columna6]],"S","N")</f>
        <v>S</v>
      </c>
      <c r="Z194" s="47" t="str">
        <f>IF(Q194=Balanza_de_Comprobación35[[#This Row],[Columna7]],"S","N")</f>
        <v>S</v>
      </c>
      <c r="AA194" s="47" t="str">
        <f>IF(R194=Balanza_de_Comprobación35[[#This Row],[Columna8]],"S","N")</f>
        <v>S</v>
      </c>
      <c r="AB194" s="47" t="str">
        <f>IF(S194=Balanza_de_Comprobación35[[#This Row],[Columna9]],"S","N")</f>
        <v>S</v>
      </c>
    </row>
    <row r="195" spans="1:28" x14ac:dyDescent="0.25">
      <c r="A195" s="33" t="s">
        <v>104</v>
      </c>
      <c r="B195" s="53" t="s">
        <v>370</v>
      </c>
      <c r="C195" s="3" t="s">
        <v>371</v>
      </c>
      <c r="D195" s="28">
        <v>0</v>
      </c>
      <c r="E195" s="28">
        <v>1452493</v>
      </c>
      <c r="F195" s="28">
        <v>0</v>
      </c>
      <c r="G195" s="28">
        <v>230766</v>
      </c>
      <c r="H195" s="28">
        <v>0</v>
      </c>
      <c r="I195" s="29">
        <v>1683259</v>
      </c>
      <c r="K195" s="42" t="s">
        <v>104</v>
      </c>
      <c r="L195" s="43" t="s">
        <v>370</v>
      </c>
      <c r="M195" s="44" t="s">
        <v>371</v>
      </c>
      <c r="N195" s="45">
        <v>0</v>
      </c>
      <c r="O195" s="45">
        <v>1452493</v>
      </c>
      <c r="P195" s="45">
        <v>0</v>
      </c>
      <c r="Q195" s="45">
        <v>230766</v>
      </c>
      <c r="R195" s="45">
        <v>0</v>
      </c>
      <c r="S195" s="46">
        <v>1683259</v>
      </c>
      <c r="T195" s="47" t="str">
        <f>IF(K195=Balanza_de_Comprobación35[[#This Row],[Columna1]],"S","N")</f>
        <v>S</v>
      </c>
      <c r="U195" s="47" t="str">
        <f>IF(L195=Balanza_de_Comprobación35[[#This Row],[Columna2]],"S","N")</f>
        <v>S</v>
      </c>
      <c r="V195" s="47" t="str">
        <f>IF(M195=Balanza_de_Comprobación35[[#This Row],[Columna3]],"S","N")</f>
        <v>S</v>
      </c>
      <c r="W195" s="47" t="str">
        <f>IF(N195=Balanza_de_Comprobación35[[#This Row],[Columna4]],"S","N")</f>
        <v>S</v>
      </c>
      <c r="X195" s="47" t="str">
        <f>IF(O195=Balanza_de_Comprobación35[[#This Row],[Columna5]],"S","N")</f>
        <v>S</v>
      </c>
      <c r="Y195" s="47" t="str">
        <f>IF(P195=Balanza_de_Comprobación35[[#This Row],[Columna6]],"S","N")</f>
        <v>S</v>
      </c>
      <c r="Z195" s="47" t="str">
        <f>IF(Q195=Balanza_de_Comprobación35[[#This Row],[Columna7]],"S","N")</f>
        <v>S</v>
      </c>
      <c r="AA195" s="47" t="str">
        <f>IF(R195=Balanza_de_Comprobación35[[#This Row],[Columna8]],"S","N")</f>
        <v>S</v>
      </c>
      <c r="AB195" s="47" t="str">
        <f>IF(S195=Balanza_de_Comprobación35[[#This Row],[Columna9]],"S","N")</f>
        <v>S</v>
      </c>
    </row>
    <row r="196" spans="1:28" x14ac:dyDescent="0.25">
      <c r="A196" s="33" t="s">
        <v>104</v>
      </c>
      <c r="B196" s="53" t="s">
        <v>372</v>
      </c>
      <c r="C196" s="3" t="s">
        <v>373</v>
      </c>
      <c r="D196" s="28">
        <v>0</v>
      </c>
      <c r="E196" s="28">
        <v>1452493</v>
      </c>
      <c r="F196" s="28">
        <v>0</v>
      </c>
      <c r="G196" s="28">
        <v>230766</v>
      </c>
      <c r="H196" s="28">
        <v>0</v>
      </c>
      <c r="I196" s="29">
        <v>1683259</v>
      </c>
      <c r="K196" s="42" t="s">
        <v>104</v>
      </c>
      <c r="L196" s="43" t="s">
        <v>372</v>
      </c>
      <c r="M196" s="44" t="s">
        <v>373</v>
      </c>
      <c r="N196" s="45">
        <v>0</v>
      </c>
      <c r="O196" s="45">
        <v>1452493</v>
      </c>
      <c r="P196" s="45">
        <v>0</v>
      </c>
      <c r="Q196" s="45">
        <v>230766</v>
      </c>
      <c r="R196" s="45">
        <v>0</v>
      </c>
      <c r="S196" s="46">
        <v>1683259</v>
      </c>
      <c r="T196" s="47" t="str">
        <f>IF(K196=Balanza_de_Comprobación35[[#This Row],[Columna1]],"S","N")</f>
        <v>S</v>
      </c>
      <c r="U196" s="47" t="str">
        <f>IF(L196=Balanza_de_Comprobación35[[#This Row],[Columna2]],"S","N")</f>
        <v>S</v>
      </c>
      <c r="V196" s="47" t="str">
        <f>IF(M196=Balanza_de_Comprobación35[[#This Row],[Columna3]],"S","N")</f>
        <v>S</v>
      </c>
      <c r="W196" s="47" t="str">
        <f>IF(N196=Balanza_de_Comprobación35[[#This Row],[Columna4]],"S","N")</f>
        <v>S</v>
      </c>
      <c r="X196" s="47" t="str">
        <f>IF(O196=Balanza_de_Comprobación35[[#This Row],[Columna5]],"S","N")</f>
        <v>S</v>
      </c>
      <c r="Y196" s="47" t="str">
        <f>IF(P196=Balanza_de_Comprobación35[[#This Row],[Columna6]],"S","N")</f>
        <v>S</v>
      </c>
      <c r="Z196" s="47" t="str">
        <f>IF(Q196=Balanza_de_Comprobación35[[#This Row],[Columna7]],"S","N")</f>
        <v>S</v>
      </c>
      <c r="AA196" s="47" t="str">
        <f>IF(R196=Balanza_de_Comprobación35[[#This Row],[Columna8]],"S","N")</f>
        <v>S</v>
      </c>
      <c r="AB196" s="47" t="str">
        <f>IF(S196=Balanza_de_Comprobación35[[#This Row],[Columna9]],"S","N")</f>
        <v>S</v>
      </c>
    </row>
    <row r="197" spans="1:28" x14ac:dyDescent="0.25">
      <c r="A197" s="33" t="s">
        <v>104</v>
      </c>
      <c r="B197" s="53" t="s">
        <v>374</v>
      </c>
      <c r="C197" s="3" t="s">
        <v>373</v>
      </c>
      <c r="D197" s="28">
        <v>0</v>
      </c>
      <c r="E197" s="28">
        <v>1452493</v>
      </c>
      <c r="F197" s="28">
        <v>0</v>
      </c>
      <c r="G197" s="28">
        <v>230766</v>
      </c>
      <c r="H197" s="28">
        <v>0</v>
      </c>
      <c r="I197" s="29">
        <v>1683259</v>
      </c>
      <c r="K197" s="42" t="s">
        <v>104</v>
      </c>
      <c r="L197" s="43" t="s">
        <v>374</v>
      </c>
      <c r="M197" s="44" t="s">
        <v>373</v>
      </c>
      <c r="N197" s="45">
        <v>0</v>
      </c>
      <c r="O197" s="45">
        <v>1452493</v>
      </c>
      <c r="P197" s="45">
        <v>0</v>
      </c>
      <c r="Q197" s="45">
        <v>230766</v>
      </c>
      <c r="R197" s="45">
        <v>0</v>
      </c>
      <c r="S197" s="46">
        <v>1683259</v>
      </c>
      <c r="T197" s="47" t="str">
        <f>IF(K197=Balanza_de_Comprobación35[[#This Row],[Columna1]],"S","N")</f>
        <v>S</v>
      </c>
      <c r="U197" s="47" t="str">
        <f>IF(L197=Balanza_de_Comprobación35[[#This Row],[Columna2]],"S","N")</f>
        <v>S</v>
      </c>
      <c r="V197" s="47" t="str">
        <f>IF(M197=Balanza_de_Comprobación35[[#This Row],[Columna3]],"S","N")</f>
        <v>S</v>
      </c>
      <c r="W197" s="47" t="str">
        <f>IF(N197=Balanza_de_Comprobación35[[#This Row],[Columna4]],"S","N")</f>
        <v>S</v>
      </c>
      <c r="X197" s="47" t="str">
        <f>IF(O197=Balanza_de_Comprobación35[[#This Row],[Columna5]],"S","N")</f>
        <v>S</v>
      </c>
      <c r="Y197" s="47" t="str">
        <f>IF(P197=Balanza_de_Comprobación35[[#This Row],[Columna6]],"S","N")</f>
        <v>S</v>
      </c>
      <c r="Z197" s="47" t="str">
        <f>IF(Q197=Balanza_de_Comprobación35[[#This Row],[Columna7]],"S","N")</f>
        <v>S</v>
      </c>
      <c r="AA197" s="47" t="str">
        <f>IF(R197=Balanza_de_Comprobación35[[#This Row],[Columna8]],"S","N")</f>
        <v>S</v>
      </c>
      <c r="AB197" s="47" t="str">
        <f>IF(S197=Balanza_de_Comprobación35[[#This Row],[Columna9]],"S","N")</f>
        <v>S</v>
      </c>
    </row>
    <row r="198" spans="1:28" x14ac:dyDescent="0.25">
      <c r="A198" s="33" t="s">
        <v>104</v>
      </c>
      <c r="B198" s="53" t="s">
        <v>375</v>
      </c>
      <c r="C198" s="3" t="s">
        <v>373</v>
      </c>
      <c r="D198" s="28">
        <v>0</v>
      </c>
      <c r="E198" s="28">
        <v>1452493</v>
      </c>
      <c r="F198" s="28">
        <v>0</v>
      </c>
      <c r="G198" s="28">
        <v>230766</v>
      </c>
      <c r="H198" s="28">
        <v>0</v>
      </c>
      <c r="I198" s="29">
        <v>1683259</v>
      </c>
      <c r="K198" s="42" t="s">
        <v>104</v>
      </c>
      <c r="L198" s="43" t="s">
        <v>375</v>
      </c>
      <c r="M198" s="44" t="s">
        <v>373</v>
      </c>
      <c r="N198" s="45">
        <v>0</v>
      </c>
      <c r="O198" s="45">
        <v>1452493</v>
      </c>
      <c r="P198" s="45">
        <v>0</v>
      </c>
      <c r="Q198" s="45">
        <v>230766</v>
      </c>
      <c r="R198" s="45">
        <v>0</v>
      </c>
      <c r="S198" s="46">
        <v>1683259</v>
      </c>
      <c r="T198" s="47" t="str">
        <f>IF(K198=Balanza_de_Comprobación35[[#This Row],[Columna1]],"S","N")</f>
        <v>S</v>
      </c>
      <c r="U198" s="47" t="str">
        <f>IF(L198=Balanza_de_Comprobación35[[#This Row],[Columna2]],"S","N")</f>
        <v>S</v>
      </c>
      <c r="V198" s="47" t="str">
        <f>IF(M198=Balanza_de_Comprobación35[[#This Row],[Columna3]],"S","N")</f>
        <v>S</v>
      </c>
      <c r="W198" s="47" t="str">
        <f>IF(N198=Balanza_de_Comprobación35[[#This Row],[Columna4]],"S","N")</f>
        <v>S</v>
      </c>
      <c r="X198" s="47" t="str">
        <f>IF(O198=Balanza_de_Comprobación35[[#This Row],[Columna5]],"S","N")</f>
        <v>S</v>
      </c>
      <c r="Y198" s="47" t="str">
        <f>IF(P198=Balanza_de_Comprobación35[[#This Row],[Columna6]],"S","N")</f>
        <v>S</v>
      </c>
      <c r="Z198" s="47" t="str">
        <f>IF(Q198=Balanza_de_Comprobación35[[#This Row],[Columna7]],"S","N")</f>
        <v>S</v>
      </c>
      <c r="AA198" s="47" t="str">
        <f>IF(R198=Balanza_de_Comprobación35[[#This Row],[Columna8]],"S","N")</f>
        <v>S</v>
      </c>
      <c r="AB198" s="47" t="str">
        <f>IF(S198=Balanza_de_Comprobación35[[#This Row],[Columna9]],"S","N")</f>
        <v>S</v>
      </c>
    </row>
    <row r="199" spans="1:28" x14ac:dyDescent="0.25">
      <c r="A199" s="33" t="s">
        <v>5</v>
      </c>
      <c r="B199" s="53" t="s">
        <v>376</v>
      </c>
      <c r="C199" s="3" t="s">
        <v>377</v>
      </c>
      <c r="D199" s="28">
        <v>6316402937.5</v>
      </c>
      <c r="E199" s="28">
        <v>0</v>
      </c>
      <c r="F199" s="28">
        <v>580916258.88999999</v>
      </c>
      <c r="G199" s="28">
        <v>40223999.299999997</v>
      </c>
      <c r="H199" s="28">
        <v>6857095197.0900002</v>
      </c>
      <c r="I199" s="29">
        <v>0</v>
      </c>
      <c r="K199" s="42" t="s">
        <v>5</v>
      </c>
      <c r="L199" s="43" t="s">
        <v>376</v>
      </c>
      <c r="M199" s="44" t="s">
        <v>377</v>
      </c>
      <c r="N199" s="45">
        <v>6316402937.5</v>
      </c>
      <c r="O199" s="45">
        <v>0</v>
      </c>
      <c r="P199" s="45">
        <v>580916258.88999999</v>
      </c>
      <c r="Q199" s="45">
        <v>40223999.299999997</v>
      </c>
      <c r="R199" s="45">
        <v>6857095197.0900002</v>
      </c>
      <c r="S199" s="46">
        <v>0</v>
      </c>
      <c r="T199" s="47" t="str">
        <f>IF(K199=Balanza_de_Comprobación35[[#This Row],[Columna1]],"S","N")</f>
        <v>S</v>
      </c>
      <c r="U199" s="47" t="str">
        <f>IF(L199=Balanza_de_Comprobación35[[#This Row],[Columna2]],"S","N")</f>
        <v>S</v>
      </c>
      <c r="V199" s="47" t="str">
        <f>IF(M199=Balanza_de_Comprobación35[[#This Row],[Columna3]],"S","N")</f>
        <v>S</v>
      </c>
      <c r="W199" s="47" t="str">
        <f>IF(N199=Balanza_de_Comprobación35[[#This Row],[Columna4]],"S","N")</f>
        <v>S</v>
      </c>
      <c r="X199" s="47" t="str">
        <f>IF(O199=Balanza_de_Comprobación35[[#This Row],[Columna5]],"S","N")</f>
        <v>S</v>
      </c>
      <c r="Y199" s="47" t="str">
        <f>IF(P199=Balanza_de_Comprobación35[[#This Row],[Columna6]],"S","N")</f>
        <v>S</v>
      </c>
      <c r="Z199" s="47" t="str">
        <f>IF(Q199=Balanza_de_Comprobación35[[#This Row],[Columna7]],"S","N")</f>
        <v>S</v>
      </c>
      <c r="AA199" s="47" t="str">
        <f>IF(R199=Balanza_de_Comprobación35[[#This Row],[Columna8]],"S","N")</f>
        <v>S</v>
      </c>
      <c r="AB199" s="47" t="str">
        <f>IF(S199=Balanza_de_Comprobación35[[#This Row],[Columna9]],"S","N")</f>
        <v>S</v>
      </c>
    </row>
    <row r="200" spans="1:28" x14ac:dyDescent="0.25">
      <c r="A200" s="33" t="s">
        <v>5</v>
      </c>
      <c r="B200" s="53" t="s">
        <v>378</v>
      </c>
      <c r="C200" s="3" t="s">
        <v>379</v>
      </c>
      <c r="D200" s="28">
        <v>6245548040.2299995</v>
      </c>
      <c r="E200" s="28">
        <v>0</v>
      </c>
      <c r="F200" s="28">
        <v>576809890.26999998</v>
      </c>
      <c r="G200" s="28">
        <v>0</v>
      </c>
      <c r="H200" s="28">
        <v>6822357930.5</v>
      </c>
      <c r="I200" s="29">
        <v>0</v>
      </c>
      <c r="K200" s="42" t="s">
        <v>5</v>
      </c>
      <c r="L200" s="43" t="s">
        <v>378</v>
      </c>
      <c r="M200" s="44" t="s">
        <v>379</v>
      </c>
      <c r="N200" s="45">
        <v>6245548040.2299995</v>
      </c>
      <c r="O200" s="45">
        <v>0</v>
      </c>
      <c r="P200" s="45">
        <v>576809890.26999998</v>
      </c>
      <c r="Q200" s="45">
        <v>0</v>
      </c>
      <c r="R200" s="45">
        <v>6822357930.5</v>
      </c>
      <c r="S200" s="46">
        <v>0</v>
      </c>
      <c r="T200" s="47" t="str">
        <f>IF(K200=Balanza_de_Comprobación35[[#This Row],[Columna1]],"S","N")</f>
        <v>S</v>
      </c>
      <c r="U200" s="47" t="str">
        <f>IF(L200=Balanza_de_Comprobación35[[#This Row],[Columna2]],"S","N")</f>
        <v>S</v>
      </c>
      <c r="V200" s="47" t="str">
        <f>IF(M200=Balanza_de_Comprobación35[[#This Row],[Columna3]],"S","N")</f>
        <v>S</v>
      </c>
      <c r="W200" s="47" t="str">
        <f>IF(N200=Balanza_de_Comprobación35[[#This Row],[Columna4]],"S","N")</f>
        <v>S</v>
      </c>
      <c r="X200" s="47" t="str">
        <f>IF(O200=Balanza_de_Comprobación35[[#This Row],[Columna5]],"S","N")</f>
        <v>S</v>
      </c>
      <c r="Y200" s="47" t="str">
        <f>IF(P200=Balanza_de_Comprobación35[[#This Row],[Columna6]],"S","N")</f>
        <v>S</v>
      </c>
      <c r="Z200" s="47" t="str">
        <f>IF(Q200=Balanza_de_Comprobación35[[#This Row],[Columna7]],"S","N")</f>
        <v>S</v>
      </c>
      <c r="AA200" s="47" t="str">
        <f>IF(R200=Balanza_de_Comprobación35[[#This Row],[Columna8]],"S","N")</f>
        <v>S</v>
      </c>
      <c r="AB200" s="47" t="str">
        <f>IF(S200=Balanza_de_Comprobación35[[#This Row],[Columna9]],"S","N")</f>
        <v>S</v>
      </c>
    </row>
    <row r="201" spans="1:28" x14ac:dyDescent="0.25">
      <c r="A201" s="33" t="s">
        <v>5</v>
      </c>
      <c r="B201" s="53" t="s">
        <v>380</v>
      </c>
      <c r="C201" s="3" t="s">
        <v>381</v>
      </c>
      <c r="D201" s="28">
        <v>4600858576.25</v>
      </c>
      <c r="E201" s="28">
        <v>0</v>
      </c>
      <c r="F201" s="28">
        <v>446610875.47000003</v>
      </c>
      <c r="G201" s="28">
        <v>0</v>
      </c>
      <c r="H201" s="28">
        <v>5047469451.7200003</v>
      </c>
      <c r="I201" s="29">
        <v>0</v>
      </c>
      <c r="K201" s="42" t="s">
        <v>5</v>
      </c>
      <c r="L201" s="43" t="s">
        <v>380</v>
      </c>
      <c r="M201" s="44" t="s">
        <v>381</v>
      </c>
      <c r="N201" s="45">
        <v>4600858576.25</v>
      </c>
      <c r="O201" s="45">
        <v>0</v>
      </c>
      <c r="P201" s="45">
        <v>446610875.47000003</v>
      </c>
      <c r="Q201" s="45">
        <v>0</v>
      </c>
      <c r="R201" s="45">
        <v>5047469451.7200003</v>
      </c>
      <c r="S201" s="46">
        <v>0</v>
      </c>
      <c r="T201" s="47" t="str">
        <f>IF(K201=Balanza_de_Comprobación35[[#This Row],[Columna1]],"S","N")</f>
        <v>S</v>
      </c>
      <c r="U201" s="47" t="str">
        <f>IF(L201=Balanza_de_Comprobación35[[#This Row],[Columna2]],"S","N")</f>
        <v>S</v>
      </c>
      <c r="V201" s="47" t="str">
        <f>IF(M201=Balanza_de_Comprobación35[[#This Row],[Columna3]],"S","N")</f>
        <v>S</v>
      </c>
      <c r="W201" s="47" t="str">
        <f>IF(N201=Balanza_de_Comprobación35[[#This Row],[Columna4]],"S","N")</f>
        <v>S</v>
      </c>
      <c r="X201" s="47" t="str">
        <f>IF(O201=Balanza_de_Comprobación35[[#This Row],[Columna5]],"S","N")</f>
        <v>S</v>
      </c>
      <c r="Y201" s="47" t="str">
        <f>IF(P201=Balanza_de_Comprobación35[[#This Row],[Columna6]],"S","N")</f>
        <v>S</v>
      </c>
      <c r="Z201" s="47" t="str">
        <f>IF(Q201=Balanza_de_Comprobación35[[#This Row],[Columna7]],"S","N")</f>
        <v>S</v>
      </c>
      <c r="AA201" s="47" t="str">
        <f>IF(R201=Balanza_de_Comprobación35[[#This Row],[Columna8]],"S","N")</f>
        <v>S</v>
      </c>
      <c r="AB201" s="47" t="str">
        <f>IF(S201=Balanza_de_Comprobación35[[#This Row],[Columna9]],"S","N")</f>
        <v>S</v>
      </c>
    </row>
    <row r="202" spans="1:28" x14ac:dyDescent="0.25">
      <c r="A202" s="33" t="s">
        <v>5</v>
      </c>
      <c r="B202" s="53" t="s">
        <v>382</v>
      </c>
      <c r="C202" s="3" t="s">
        <v>383</v>
      </c>
      <c r="D202" s="28">
        <v>514994496.74000001</v>
      </c>
      <c r="E202" s="28">
        <v>0</v>
      </c>
      <c r="F202" s="28">
        <v>28358700.719999999</v>
      </c>
      <c r="G202" s="28">
        <v>0</v>
      </c>
      <c r="H202" s="28">
        <v>543353197.46000004</v>
      </c>
      <c r="I202" s="29">
        <v>0</v>
      </c>
      <c r="K202" s="42" t="s">
        <v>5</v>
      </c>
      <c r="L202" s="43" t="s">
        <v>382</v>
      </c>
      <c r="M202" s="44" t="s">
        <v>383</v>
      </c>
      <c r="N202" s="45">
        <v>514994496.74000001</v>
      </c>
      <c r="O202" s="45">
        <v>0</v>
      </c>
      <c r="P202" s="45">
        <v>28358700.719999999</v>
      </c>
      <c r="Q202" s="45">
        <v>0</v>
      </c>
      <c r="R202" s="45">
        <v>543353197.46000004</v>
      </c>
      <c r="S202" s="46">
        <v>0</v>
      </c>
      <c r="T202" s="47" t="str">
        <f>IF(K202=Balanza_de_Comprobación35[[#This Row],[Columna1]],"S","N")</f>
        <v>S</v>
      </c>
      <c r="U202" s="47" t="str">
        <f>IF(L202=Balanza_de_Comprobación35[[#This Row],[Columna2]],"S","N")</f>
        <v>S</v>
      </c>
      <c r="V202" s="47" t="str">
        <f>IF(M202=Balanza_de_Comprobación35[[#This Row],[Columna3]],"S","N")</f>
        <v>S</v>
      </c>
      <c r="W202" s="47" t="str">
        <f>IF(N202=Balanza_de_Comprobación35[[#This Row],[Columna4]],"S","N")</f>
        <v>S</v>
      </c>
      <c r="X202" s="47" t="str">
        <f>IF(O202=Balanza_de_Comprobación35[[#This Row],[Columna5]],"S","N")</f>
        <v>S</v>
      </c>
      <c r="Y202" s="47" t="str">
        <f>IF(P202=Balanza_de_Comprobación35[[#This Row],[Columna6]],"S","N")</f>
        <v>S</v>
      </c>
      <c r="Z202" s="47" t="str">
        <f>IF(Q202=Balanza_de_Comprobación35[[#This Row],[Columna7]],"S","N")</f>
        <v>S</v>
      </c>
      <c r="AA202" s="47" t="str">
        <f>IF(R202=Balanza_de_Comprobación35[[#This Row],[Columna8]],"S","N")</f>
        <v>S</v>
      </c>
      <c r="AB202" s="47" t="str">
        <f>IF(S202=Balanza_de_Comprobación35[[#This Row],[Columna9]],"S","N")</f>
        <v>S</v>
      </c>
    </row>
    <row r="203" spans="1:28" x14ac:dyDescent="0.25">
      <c r="A203" s="33" t="s">
        <v>5</v>
      </c>
      <c r="B203" s="53" t="s">
        <v>384</v>
      </c>
      <c r="C203" s="3" t="s">
        <v>385</v>
      </c>
      <c r="D203" s="28">
        <v>1245038547.6099999</v>
      </c>
      <c r="E203" s="28">
        <v>0</v>
      </c>
      <c r="F203" s="28">
        <v>128623316.92</v>
      </c>
      <c r="G203" s="28">
        <v>0</v>
      </c>
      <c r="H203" s="28">
        <v>1373661864.53</v>
      </c>
      <c r="I203" s="29">
        <v>0</v>
      </c>
      <c r="K203" s="42" t="s">
        <v>5</v>
      </c>
      <c r="L203" s="43" t="s">
        <v>384</v>
      </c>
      <c r="M203" s="44" t="s">
        <v>385</v>
      </c>
      <c r="N203" s="45">
        <v>1245038547.6099999</v>
      </c>
      <c r="O203" s="45">
        <v>0</v>
      </c>
      <c r="P203" s="45">
        <v>128623316.92</v>
      </c>
      <c r="Q203" s="45">
        <v>0</v>
      </c>
      <c r="R203" s="45">
        <v>1373661864.53</v>
      </c>
      <c r="S203" s="46">
        <v>0</v>
      </c>
      <c r="T203" s="47" t="str">
        <f>IF(K203=Balanza_de_Comprobación35[[#This Row],[Columna1]],"S","N")</f>
        <v>S</v>
      </c>
      <c r="U203" s="47" t="str">
        <f>IF(L203=Balanza_de_Comprobación35[[#This Row],[Columna2]],"S","N")</f>
        <v>S</v>
      </c>
      <c r="V203" s="47" t="str">
        <f>IF(M203=Balanza_de_Comprobación35[[#This Row],[Columna3]],"S","N")</f>
        <v>S</v>
      </c>
      <c r="W203" s="47" t="str">
        <f>IF(N203=Balanza_de_Comprobación35[[#This Row],[Columna4]],"S","N")</f>
        <v>S</v>
      </c>
      <c r="X203" s="47" t="str">
        <f>IF(O203=Balanza_de_Comprobación35[[#This Row],[Columna5]],"S","N")</f>
        <v>S</v>
      </c>
      <c r="Y203" s="47" t="str">
        <f>IF(P203=Balanza_de_Comprobación35[[#This Row],[Columna6]],"S","N")</f>
        <v>S</v>
      </c>
      <c r="Z203" s="47" t="str">
        <f>IF(Q203=Balanza_de_Comprobación35[[#This Row],[Columna7]],"S","N")</f>
        <v>S</v>
      </c>
      <c r="AA203" s="47" t="str">
        <f>IF(R203=Balanza_de_Comprobación35[[#This Row],[Columna8]],"S","N")</f>
        <v>S</v>
      </c>
      <c r="AB203" s="47" t="str">
        <f>IF(S203=Balanza_de_Comprobación35[[#This Row],[Columna9]],"S","N")</f>
        <v>S</v>
      </c>
    </row>
    <row r="204" spans="1:28" x14ac:dyDescent="0.25">
      <c r="A204" s="33" t="s">
        <v>5</v>
      </c>
      <c r="B204" s="53" t="s">
        <v>386</v>
      </c>
      <c r="C204" s="3" t="s">
        <v>387</v>
      </c>
      <c r="D204" s="28">
        <v>891828651.88999999</v>
      </c>
      <c r="E204" s="28">
        <v>0</v>
      </c>
      <c r="F204" s="28">
        <v>68284272.670000002</v>
      </c>
      <c r="G204" s="28">
        <v>0</v>
      </c>
      <c r="H204" s="28">
        <v>960112924.55999994</v>
      </c>
      <c r="I204" s="29">
        <v>0</v>
      </c>
      <c r="K204" s="42" t="s">
        <v>5</v>
      </c>
      <c r="L204" s="43" t="s">
        <v>386</v>
      </c>
      <c r="M204" s="44" t="s">
        <v>387</v>
      </c>
      <c r="N204" s="45">
        <v>891828651.88999999</v>
      </c>
      <c r="O204" s="45">
        <v>0</v>
      </c>
      <c r="P204" s="45">
        <v>68284272.670000002</v>
      </c>
      <c r="Q204" s="45">
        <v>0</v>
      </c>
      <c r="R204" s="45">
        <v>960112924.55999994</v>
      </c>
      <c r="S204" s="46">
        <v>0</v>
      </c>
      <c r="T204" s="47" t="str">
        <f>IF(K204=Balanza_de_Comprobación35[[#This Row],[Columna1]],"S","N")</f>
        <v>S</v>
      </c>
      <c r="U204" s="47" t="str">
        <f>IF(L204=Balanza_de_Comprobación35[[#This Row],[Columna2]],"S","N")</f>
        <v>S</v>
      </c>
      <c r="V204" s="47" t="str">
        <f>IF(M204=Balanza_de_Comprobación35[[#This Row],[Columna3]],"S","N")</f>
        <v>S</v>
      </c>
      <c r="W204" s="47" t="str">
        <f>IF(N204=Balanza_de_Comprobación35[[#This Row],[Columna4]],"S","N")</f>
        <v>S</v>
      </c>
      <c r="X204" s="47" t="str">
        <f>IF(O204=Balanza_de_Comprobación35[[#This Row],[Columna5]],"S","N")</f>
        <v>S</v>
      </c>
      <c r="Y204" s="47" t="str">
        <f>IF(P204=Balanza_de_Comprobación35[[#This Row],[Columna6]],"S","N")</f>
        <v>S</v>
      </c>
      <c r="Z204" s="47" t="str">
        <f>IF(Q204=Balanza_de_Comprobación35[[#This Row],[Columna7]],"S","N")</f>
        <v>S</v>
      </c>
      <c r="AA204" s="47" t="str">
        <f>IF(R204=Balanza_de_Comprobación35[[#This Row],[Columna8]],"S","N")</f>
        <v>S</v>
      </c>
      <c r="AB204" s="47" t="str">
        <f>IF(S204=Balanza_de_Comprobación35[[#This Row],[Columna9]],"S","N")</f>
        <v>S</v>
      </c>
    </row>
    <row r="205" spans="1:28" x14ac:dyDescent="0.25">
      <c r="A205" s="33" t="s">
        <v>5</v>
      </c>
      <c r="B205" s="53" t="s">
        <v>388</v>
      </c>
      <c r="C205" s="3" t="s">
        <v>389</v>
      </c>
      <c r="D205" s="28">
        <v>449687626.41000003</v>
      </c>
      <c r="E205" s="28">
        <v>0</v>
      </c>
      <c r="F205" s="28">
        <v>15278294.119999999</v>
      </c>
      <c r="G205" s="28">
        <v>0</v>
      </c>
      <c r="H205" s="28">
        <v>464965920.52999997</v>
      </c>
      <c r="I205" s="29">
        <v>0</v>
      </c>
      <c r="K205" s="42" t="s">
        <v>5</v>
      </c>
      <c r="L205" s="43" t="s">
        <v>388</v>
      </c>
      <c r="M205" s="44" t="s">
        <v>389</v>
      </c>
      <c r="N205" s="45">
        <v>449687626.41000003</v>
      </c>
      <c r="O205" s="45">
        <v>0</v>
      </c>
      <c r="P205" s="45">
        <v>15278294.119999999</v>
      </c>
      <c r="Q205" s="45">
        <v>0</v>
      </c>
      <c r="R205" s="45">
        <v>464965920.52999997</v>
      </c>
      <c r="S205" s="46">
        <v>0</v>
      </c>
      <c r="T205" s="47" t="str">
        <f>IF(K205=Balanza_de_Comprobación35[[#This Row],[Columna1]],"S","N")</f>
        <v>S</v>
      </c>
      <c r="U205" s="47" t="str">
        <f>IF(L205=Balanza_de_Comprobación35[[#This Row],[Columna2]],"S","N")</f>
        <v>S</v>
      </c>
      <c r="V205" s="47" t="str">
        <f>IF(M205=Balanza_de_Comprobación35[[#This Row],[Columna3]],"S","N")</f>
        <v>S</v>
      </c>
      <c r="W205" s="47" t="str">
        <f>IF(N205=Balanza_de_Comprobación35[[#This Row],[Columna4]],"S","N")</f>
        <v>S</v>
      </c>
      <c r="X205" s="47" t="str">
        <f>IF(O205=Balanza_de_Comprobación35[[#This Row],[Columna5]],"S","N")</f>
        <v>S</v>
      </c>
      <c r="Y205" s="47" t="str">
        <f>IF(P205=Balanza_de_Comprobación35[[#This Row],[Columna6]],"S","N")</f>
        <v>S</v>
      </c>
      <c r="Z205" s="47" t="str">
        <f>IF(Q205=Balanza_de_Comprobación35[[#This Row],[Columna7]],"S","N")</f>
        <v>S</v>
      </c>
      <c r="AA205" s="47" t="str">
        <f>IF(R205=Balanza_de_Comprobación35[[#This Row],[Columna8]],"S","N")</f>
        <v>S</v>
      </c>
      <c r="AB205" s="47" t="str">
        <f>IF(S205=Balanza_de_Comprobación35[[#This Row],[Columna9]],"S","N")</f>
        <v>S</v>
      </c>
    </row>
    <row r="206" spans="1:28" x14ac:dyDescent="0.25">
      <c r="A206" s="33" t="s">
        <v>5</v>
      </c>
      <c r="B206" s="53" t="s">
        <v>390</v>
      </c>
      <c r="C206" s="3" t="s">
        <v>391</v>
      </c>
      <c r="D206" s="28">
        <v>1463260979.96</v>
      </c>
      <c r="E206" s="28">
        <v>0</v>
      </c>
      <c r="F206" s="28">
        <v>117628300.11</v>
      </c>
      <c r="G206" s="28">
        <v>0</v>
      </c>
      <c r="H206" s="28">
        <v>1580889280.0699999</v>
      </c>
      <c r="I206" s="29">
        <v>0</v>
      </c>
      <c r="K206" s="42" t="s">
        <v>5</v>
      </c>
      <c r="L206" s="43" t="s">
        <v>390</v>
      </c>
      <c r="M206" s="44" t="s">
        <v>391</v>
      </c>
      <c r="N206" s="45">
        <v>1463260979.96</v>
      </c>
      <c r="O206" s="45">
        <v>0</v>
      </c>
      <c r="P206" s="45">
        <v>117628300.11</v>
      </c>
      <c r="Q206" s="45">
        <v>0</v>
      </c>
      <c r="R206" s="45">
        <v>1580889280.0699999</v>
      </c>
      <c r="S206" s="46">
        <v>0</v>
      </c>
      <c r="T206" s="47" t="str">
        <f>IF(K206=Balanza_de_Comprobación35[[#This Row],[Columna1]],"S","N")</f>
        <v>S</v>
      </c>
      <c r="U206" s="47" t="str">
        <f>IF(L206=Balanza_de_Comprobación35[[#This Row],[Columna2]],"S","N")</f>
        <v>S</v>
      </c>
      <c r="V206" s="47" t="str">
        <f>IF(M206=Balanza_de_Comprobación35[[#This Row],[Columna3]],"S","N")</f>
        <v>S</v>
      </c>
      <c r="W206" s="47" t="str">
        <f>IF(N206=Balanza_de_Comprobación35[[#This Row],[Columna4]],"S","N")</f>
        <v>S</v>
      </c>
      <c r="X206" s="47" t="str">
        <f>IF(O206=Balanza_de_Comprobación35[[#This Row],[Columna5]],"S","N")</f>
        <v>S</v>
      </c>
      <c r="Y206" s="47" t="str">
        <f>IF(P206=Balanza_de_Comprobación35[[#This Row],[Columna6]],"S","N")</f>
        <v>S</v>
      </c>
      <c r="Z206" s="47" t="str">
        <f>IF(Q206=Balanza_de_Comprobación35[[#This Row],[Columna7]],"S","N")</f>
        <v>S</v>
      </c>
      <c r="AA206" s="47" t="str">
        <f>IF(R206=Balanza_de_Comprobación35[[#This Row],[Columna8]],"S","N")</f>
        <v>S</v>
      </c>
      <c r="AB206" s="47" t="str">
        <f>IF(S206=Balanza_de_Comprobación35[[#This Row],[Columna9]],"S","N")</f>
        <v>S</v>
      </c>
    </row>
    <row r="207" spans="1:28" x14ac:dyDescent="0.25">
      <c r="A207" s="33" t="s">
        <v>5</v>
      </c>
      <c r="B207" s="53" t="s">
        <v>392</v>
      </c>
      <c r="C207" s="3" t="s">
        <v>393</v>
      </c>
      <c r="D207" s="28">
        <v>36048273.640000001</v>
      </c>
      <c r="E207" s="28">
        <v>0</v>
      </c>
      <c r="F207" s="28">
        <v>88437990.930000007</v>
      </c>
      <c r="G207" s="28">
        <v>0</v>
      </c>
      <c r="H207" s="28">
        <v>124486264.56999999</v>
      </c>
      <c r="I207" s="29">
        <v>0</v>
      </c>
      <c r="K207" s="42" t="s">
        <v>5</v>
      </c>
      <c r="L207" s="43" t="s">
        <v>392</v>
      </c>
      <c r="M207" s="44" t="s">
        <v>393</v>
      </c>
      <c r="N207" s="45">
        <v>36048273.640000001</v>
      </c>
      <c r="O207" s="45">
        <v>0</v>
      </c>
      <c r="P207" s="45">
        <v>88437990.930000007</v>
      </c>
      <c r="Q207" s="45">
        <v>0</v>
      </c>
      <c r="R207" s="45">
        <v>124486264.56999999</v>
      </c>
      <c r="S207" s="46">
        <v>0</v>
      </c>
      <c r="T207" s="47" t="str">
        <f>IF(K207=Balanza_de_Comprobación35[[#This Row],[Columna1]],"S","N")</f>
        <v>S</v>
      </c>
      <c r="U207" s="47" t="str">
        <f>IF(L207=Balanza_de_Comprobación35[[#This Row],[Columna2]],"S","N")</f>
        <v>S</v>
      </c>
      <c r="V207" s="47" t="str">
        <f>IF(M207=Balanza_de_Comprobación35[[#This Row],[Columna3]],"S","N")</f>
        <v>S</v>
      </c>
      <c r="W207" s="47" t="str">
        <f>IF(N207=Balanza_de_Comprobación35[[#This Row],[Columna4]],"S","N")</f>
        <v>S</v>
      </c>
      <c r="X207" s="47" t="str">
        <f>IF(O207=Balanza_de_Comprobación35[[#This Row],[Columna5]],"S","N")</f>
        <v>S</v>
      </c>
      <c r="Y207" s="47" t="str">
        <f>IF(P207=Balanza_de_Comprobación35[[#This Row],[Columna6]],"S","N")</f>
        <v>S</v>
      </c>
      <c r="Z207" s="47" t="str">
        <f>IF(Q207=Balanza_de_Comprobación35[[#This Row],[Columna7]],"S","N")</f>
        <v>S</v>
      </c>
      <c r="AA207" s="47" t="str">
        <f>IF(R207=Balanza_de_Comprobación35[[#This Row],[Columna8]],"S","N")</f>
        <v>S</v>
      </c>
      <c r="AB207" s="47" t="str">
        <f>IF(S207=Balanza_de_Comprobación35[[#This Row],[Columna9]],"S","N")</f>
        <v>S</v>
      </c>
    </row>
    <row r="208" spans="1:28" x14ac:dyDescent="0.25">
      <c r="A208" s="33" t="s">
        <v>5</v>
      </c>
      <c r="B208" s="53" t="s">
        <v>394</v>
      </c>
      <c r="C208" s="3" t="s">
        <v>395</v>
      </c>
      <c r="D208" s="28">
        <v>229418112.80000001</v>
      </c>
      <c r="E208" s="28">
        <v>0</v>
      </c>
      <c r="F208" s="28">
        <v>16092703.279999999</v>
      </c>
      <c r="G208" s="28">
        <v>0</v>
      </c>
      <c r="H208" s="28">
        <v>245510816.08000001</v>
      </c>
      <c r="I208" s="29">
        <v>0</v>
      </c>
      <c r="K208" s="42" t="s">
        <v>5</v>
      </c>
      <c r="L208" s="43" t="s">
        <v>394</v>
      </c>
      <c r="M208" s="44" t="s">
        <v>395</v>
      </c>
      <c r="N208" s="45">
        <v>229418112.80000001</v>
      </c>
      <c r="O208" s="45">
        <v>0</v>
      </c>
      <c r="P208" s="45">
        <v>16092703.279999999</v>
      </c>
      <c r="Q208" s="45">
        <v>0</v>
      </c>
      <c r="R208" s="45">
        <v>245510816.08000001</v>
      </c>
      <c r="S208" s="46">
        <v>0</v>
      </c>
      <c r="T208" s="47" t="str">
        <f>IF(K208=Balanza_de_Comprobación35[[#This Row],[Columna1]],"S","N")</f>
        <v>S</v>
      </c>
      <c r="U208" s="47" t="str">
        <f>IF(L208=Balanza_de_Comprobación35[[#This Row],[Columna2]],"S","N")</f>
        <v>S</v>
      </c>
      <c r="V208" s="47" t="str">
        <f>IF(M208=Balanza_de_Comprobación35[[#This Row],[Columna3]],"S","N")</f>
        <v>S</v>
      </c>
      <c r="W208" s="47" t="str">
        <f>IF(N208=Balanza_de_Comprobación35[[#This Row],[Columna4]],"S","N")</f>
        <v>S</v>
      </c>
      <c r="X208" s="47" t="str">
        <f>IF(O208=Balanza_de_Comprobación35[[#This Row],[Columna5]],"S","N")</f>
        <v>S</v>
      </c>
      <c r="Y208" s="47" t="str">
        <f>IF(P208=Balanza_de_Comprobación35[[#This Row],[Columna6]],"S","N")</f>
        <v>S</v>
      </c>
      <c r="Z208" s="47" t="str">
        <f>IF(Q208=Balanza_de_Comprobación35[[#This Row],[Columna7]],"S","N")</f>
        <v>S</v>
      </c>
      <c r="AA208" s="47" t="str">
        <f>IF(R208=Balanza_de_Comprobación35[[#This Row],[Columna8]],"S","N")</f>
        <v>S</v>
      </c>
      <c r="AB208" s="47" t="str">
        <f>IF(S208=Balanza_de_Comprobación35[[#This Row],[Columna9]],"S","N")</f>
        <v>S</v>
      </c>
    </row>
    <row r="209" spans="1:28" x14ac:dyDescent="0.25">
      <c r="A209" s="33" t="s">
        <v>5</v>
      </c>
      <c r="B209" s="53" t="s">
        <v>396</v>
      </c>
      <c r="C209" s="3" t="s">
        <v>397</v>
      </c>
      <c r="D209" s="28">
        <v>40357084.710000001</v>
      </c>
      <c r="E209" s="28">
        <v>0</v>
      </c>
      <c r="F209" s="28">
        <v>2408872.7200000002</v>
      </c>
      <c r="G209" s="28">
        <v>0</v>
      </c>
      <c r="H209" s="28">
        <v>42765957.43</v>
      </c>
      <c r="I209" s="29">
        <v>0</v>
      </c>
      <c r="K209" s="42" t="s">
        <v>5</v>
      </c>
      <c r="L209" s="43" t="s">
        <v>396</v>
      </c>
      <c r="M209" s="44" t="s">
        <v>397</v>
      </c>
      <c r="N209" s="45">
        <v>40357084.710000001</v>
      </c>
      <c r="O209" s="45">
        <v>0</v>
      </c>
      <c r="P209" s="45">
        <v>2408872.7200000002</v>
      </c>
      <c r="Q209" s="45">
        <v>0</v>
      </c>
      <c r="R209" s="45">
        <v>42765957.43</v>
      </c>
      <c r="S209" s="46">
        <v>0</v>
      </c>
      <c r="T209" s="47" t="str">
        <f>IF(K209=Balanza_de_Comprobación35[[#This Row],[Columna1]],"S","N")</f>
        <v>S</v>
      </c>
      <c r="U209" s="47" t="str">
        <f>IF(L209=Balanza_de_Comprobación35[[#This Row],[Columna2]],"S","N")</f>
        <v>S</v>
      </c>
      <c r="V209" s="47" t="str">
        <f>IF(M209=Balanza_de_Comprobación35[[#This Row],[Columna3]],"S","N")</f>
        <v>S</v>
      </c>
      <c r="W209" s="47" t="str">
        <f>IF(N209=Balanza_de_Comprobación35[[#This Row],[Columna4]],"S","N")</f>
        <v>S</v>
      </c>
      <c r="X209" s="47" t="str">
        <f>IF(O209=Balanza_de_Comprobación35[[#This Row],[Columna5]],"S","N")</f>
        <v>S</v>
      </c>
      <c r="Y209" s="47" t="str">
        <f>IF(P209=Balanza_de_Comprobación35[[#This Row],[Columna6]],"S","N")</f>
        <v>S</v>
      </c>
      <c r="Z209" s="47" t="str">
        <f>IF(Q209=Balanza_de_Comprobación35[[#This Row],[Columna7]],"S","N")</f>
        <v>S</v>
      </c>
      <c r="AA209" s="47" t="str">
        <f>IF(R209=Balanza_de_Comprobación35[[#This Row],[Columna8]],"S","N")</f>
        <v>S</v>
      </c>
      <c r="AB209" s="47" t="str">
        <f>IF(S209=Balanza_de_Comprobación35[[#This Row],[Columna9]],"S","N")</f>
        <v>S</v>
      </c>
    </row>
    <row r="210" spans="1:28" x14ac:dyDescent="0.25">
      <c r="A210" s="33" t="s">
        <v>5</v>
      </c>
      <c r="B210" s="53" t="s">
        <v>398</v>
      </c>
      <c r="C210" s="3" t="s">
        <v>399</v>
      </c>
      <c r="D210" s="28">
        <v>5620004.1799999997</v>
      </c>
      <c r="E210" s="28">
        <v>0</v>
      </c>
      <c r="F210" s="28">
        <v>542244.53</v>
      </c>
      <c r="G210" s="28">
        <v>0</v>
      </c>
      <c r="H210" s="28">
        <v>6162248.71</v>
      </c>
      <c r="I210" s="29">
        <v>0</v>
      </c>
      <c r="K210" s="42" t="s">
        <v>5</v>
      </c>
      <c r="L210" s="43" t="s">
        <v>398</v>
      </c>
      <c r="M210" s="44" t="s">
        <v>399</v>
      </c>
      <c r="N210" s="45">
        <v>5620004.1799999997</v>
      </c>
      <c r="O210" s="45">
        <v>0</v>
      </c>
      <c r="P210" s="45">
        <v>542244.53</v>
      </c>
      <c r="Q210" s="45">
        <v>0</v>
      </c>
      <c r="R210" s="45">
        <v>6162248.71</v>
      </c>
      <c r="S210" s="46">
        <v>0</v>
      </c>
      <c r="T210" s="47" t="str">
        <f>IF(K210=Balanza_de_Comprobación35[[#This Row],[Columna1]],"S","N")</f>
        <v>S</v>
      </c>
      <c r="U210" s="47" t="str">
        <f>IF(L210=Balanza_de_Comprobación35[[#This Row],[Columna2]],"S","N")</f>
        <v>S</v>
      </c>
      <c r="V210" s="47" t="str">
        <f>IF(M210=Balanza_de_Comprobación35[[#This Row],[Columna3]],"S","N")</f>
        <v>S</v>
      </c>
      <c r="W210" s="47" t="str">
        <f>IF(N210=Balanza_de_Comprobación35[[#This Row],[Columna4]],"S","N")</f>
        <v>S</v>
      </c>
      <c r="X210" s="47" t="str">
        <f>IF(O210=Balanza_de_Comprobación35[[#This Row],[Columna5]],"S","N")</f>
        <v>S</v>
      </c>
      <c r="Y210" s="47" t="str">
        <f>IF(P210=Balanza_de_Comprobación35[[#This Row],[Columna6]],"S","N")</f>
        <v>S</v>
      </c>
      <c r="Z210" s="47" t="str">
        <f>IF(Q210=Balanza_de_Comprobación35[[#This Row],[Columna7]],"S","N")</f>
        <v>S</v>
      </c>
      <c r="AA210" s="47" t="str">
        <f>IF(R210=Balanza_de_Comprobación35[[#This Row],[Columna8]],"S","N")</f>
        <v>S</v>
      </c>
      <c r="AB210" s="47" t="str">
        <f>IF(S210=Balanza_de_Comprobación35[[#This Row],[Columna9]],"S","N")</f>
        <v>S</v>
      </c>
    </row>
    <row r="211" spans="1:28" x14ac:dyDescent="0.25">
      <c r="A211" s="33" t="s">
        <v>5</v>
      </c>
      <c r="B211" s="53" t="s">
        <v>400</v>
      </c>
      <c r="C211" s="3" t="s">
        <v>401</v>
      </c>
      <c r="D211" s="28">
        <v>4813653.29</v>
      </c>
      <c r="E211" s="28">
        <v>0</v>
      </c>
      <c r="F211" s="28">
        <v>350072.27</v>
      </c>
      <c r="G211" s="28">
        <v>0</v>
      </c>
      <c r="H211" s="28">
        <v>5163725.5599999996</v>
      </c>
      <c r="I211" s="29">
        <v>0</v>
      </c>
      <c r="K211" s="42" t="s">
        <v>5</v>
      </c>
      <c r="L211" s="43" t="s">
        <v>400</v>
      </c>
      <c r="M211" s="44" t="s">
        <v>401</v>
      </c>
      <c r="N211" s="45">
        <v>4813653.29</v>
      </c>
      <c r="O211" s="45">
        <v>0</v>
      </c>
      <c r="P211" s="45">
        <v>350072.27</v>
      </c>
      <c r="Q211" s="45">
        <v>0</v>
      </c>
      <c r="R211" s="45">
        <v>5163725.5599999996</v>
      </c>
      <c r="S211" s="46">
        <v>0</v>
      </c>
      <c r="T211" s="47" t="str">
        <f>IF(K211=Balanza_de_Comprobación35[[#This Row],[Columna1]],"S","N")</f>
        <v>S</v>
      </c>
      <c r="U211" s="47" t="str">
        <f>IF(L211=Balanza_de_Comprobación35[[#This Row],[Columna2]],"S","N")</f>
        <v>S</v>
      </c>
      <c r="V211" s="47" t="str">
        <f>IF(M211=Balanza_de_Comprobación35[[#This Row],[Columna3]],"S","N")</f>
        <v>S</v>
      </c>
      <c r="W211" s="47" t="str">
        <f>IF(N211=Balanza_de_Comprobación35[[#This Row],[Columna4]],"S","N")</f>
        <v>S</v>
      </c>
      <c r="X211" s="47" t="str">
        <f>IF(O211=Balanza_de_Comprobación35[[#This Row],[Columna5]],"S","N")</f>
        <v>S</v>
      </c>
      <c r="Y211" s="47" t="str">
        <f>IF(P211=Balanza_de_Comprobación35[[#This Row],[Columna6]],"S","N")</f>
        <v>S</v>
      </c>
      <c r="Z211" s="47" t="str">
        <f>IF(Q211=Balanza_de_Comprobación35[[#This Row],[Columna7]],"S","N")</f>
        <v>S</v>
      </c>
      <c r="AA211" s="47" t="str">
        <f>IF(R211=Balanza_de_Comprobación35[[#This Row],[Columna8]],"S","N")</f>
        <v>S</v>
      </c>
      <c r="AB211" s="47" t="str">
        <f>IF(S211=Balanza_de_Comprobación35[[#This Row],[Columna9]],"S","N")</f>
        <v>S</v>
      </c>
    </row>
    <row r="212" spans="1:28" x14ac:dyDescent="0.25">
      <c r="A212" s="33" t="s">
        <v>5</v>
      </c>
      <c r="B212" s="53" t="s">
        <v>402</v>
      </c>
      <c r="C212" s="3" t="s">
        <v>403</v>
      </c>
      <c r="D212" s="28">
        <v>108033449.48999999</v>
      </c>
      <c r="E212" s="28">
        <v>0</v>
      </c>
      <c r="F212" s="28">
        <v>8147037.9699999997</v>
      </c>
      <c r="G212" s="28">
        <v>0</v>
      </c>
      <c r="H212" s="28">
        <v>116180487.45999999</v>
      </c>
      <c r="I212" s="29">
        <v>0</v>
      </c>
      <c r="K212" s="42" t="s">
        <v>5</v>
      </c>
      <c r="L212" s="43" t="s">
        <v>402</v>
      </c>
      <c r="M212" s="44" t="s">
        <v>403</v>
      </c>
      <c r="N212" s="45">
        <v>108033449.48999999</v>
      </c>
      <c r="O212" s="45">
        <v>0</v>
      </c>
      <c r="P212" s="45">
        <v>8147037.9699999997</v>
      </c>
      <c r="Q212" s="45">
        <v>0</v>
      </c>
      <c r="R212" s="45">
        <v>116180487.45999999</v>
      </c>
      <c r="S212" s="46">
        <v>0</v>
      </c>
      <c r="T212" s="47" t="str">
        <f>IF(K212=Balanza_de_Comprobación35[[#This Row],[Columna1]],"S","N")</f>
        <v>S</v>
      </c>
      <c r="U212" s="47" t="str">
        <f>IF(L212=Balanza_de_Comprobación35[[#This Row],[Columna2]],"S","N")</f>
        <v>S</v>
      </c>
      <c r="V212" s="47" t="str">
        <f>IF(M212=Balanza_de_Comprobación35[[#This Row],[Columna3]],"S","N")</f>
        <v>S</v>
      </c>
      <c r="W212" s="47" t="str">
        <f>IF(N212=Balanza_de_Comprobación35[[#This Row],[Columna4]],"S","N")</f>
        <v>S</v>
      </c>
      <c r="X212" s="47" t="str">
        <f>IF(O212=Balanza_de_Comprobación35[[#This Row],[Columna5]],"S","N")</f>
        <v>S</v>
      </c>
      <c r="Y212" s="47" t="str">
        <f>IF(P212=Balanza_de_Comprobación35[[#This Row],[Columna6]],"S","N")</f>
        <v>S</v>
      </c>
      <c r="Z212" s="47" t="str">
        <f>IF(Q212=Balanza_de_Comprobación35[[#This Row],[Columna7]],"S","N")</f>
        <v>S</v>
      </c>
      <c r="AA212" s="47" t="str">
        <f>IF(R212=Balanza_de_Comprobación35[[#This Row],[Columna8]],"S","N")</f>
        <v>S</v>
      </c>
      <c r="AB212" s="47" t="str">
        <f>IF(S212=Balanza_de_Comprobación35[[#This Row],[Columna9]],"S","N")</f>
        <v>S</v>
      </c>
    </row>
    <row r="213" spans="1:28" x14ac:dyDescent="0.25">
      <c r="A213" s="33" t="s">
        <v>5</v>
      </c>
      <c r="B213" s="53" t="s">
        <v>404</v>
      </c>
      <c r="C213" s="3" t="s">
        <v>405</v>
      </c>
      <c r="D213" s="28">
        <v>57224584.420000002</v>
      </c>
      <c r="E213" s="28">
        <v>0</v>
      </c>
      <c r="F213" s="28">
        <v>4269530.03</v>
      </c>
      <c r="G213" s="28">
        <v>0</v>
      </c>
      <c r="H213" s="28">
        <v>61494114.450000003</v>
      </c>
      <c r="I213" s="29">
        <v>0</v>
      </c>
      <c r="K213" s="42" t="s">
        <v>5</v>
      </c>
      <c r="L213" s="43" t="s">
        <v>404</v>
      </c>
      <c r="M213" s="44" t="s">
        <v>405</v>
      </c>
      <c r="N213" s="45">
        <v>57224584.420000002</v>
      </c>
      <c r="O213" s="45">
        <v>0</v>
      </c>
      <c r="P213" s="45">
        <v>4269530.03</v>
      </c>
      <c r="Q213" s="45">
        <v>0</v>
      </c>
      <c r="R213" s="45">
        <v>61494114.450000003</v>
      </c>
      <c r="S213" s="46">
        <v>0</v>
      </c>
      <c r="T213" s="47" t="str">
        <f>IF(K213=Balanza_de_Comprobación35[[#This Row],[Columna1]],"S","N")</f>
        <v>S</v>
      </c>
      <c r="U213" s="47" t="str">
        <f>IF(L213=Balanza_de_Comprobación35[[#This Row],[Columna2]],"S","N")</f>
        <v>S</v>
      </c>
      <c r="V213" s="47" t="str">
        <f>IF(M213=Balanza_de_Comprobación35[[#This Row],[Columna3]],"S","N")</f>
        <v>S</v>
      </c>
      <c r="W213" s="47" t="str">
        <f>IF(N213=Balanza_de_Comprobación35[[#This Row],[Columna4]],"S","N")</f>
        <v>S</v>
      </c>
      <c r="X213" s="47" t="str">
        <f>IF(O213=Balanza_de_Comprobación35[[#This Row],[Columna5]],"S","N")</f>
        <v>S</v>
      </c>
      <c r="Y213" s="47" t="str">
        <f>IF(P213=Balanza_de_Comprobación35[[#This Row],[Columna6]],"S","N")</f>
        <v>S</v>
      </c>
      <c r="Z213" s="47" t="str">
        <f>IF(Q213=Balanza_de_Comprobación35[[#This Row],[Columna7]],"S","N")</f>
        <v>S</v>
      </c>
      <c r="AA213" s="47" t="str">
        <f>IF(R213=Balanza_de_Comprobación35[[#This Row],[Columna8]],"S","N")</f>
        <v>S</v>
      </c>
      <c r="AB213" s="47" t="str">
        <f>IF(S213=Balanza_de_Comprobación35[[#This Row],[Columna9]],"S","N")</f>
        <v>S</v>
      </c>
    </row>
    <row r="214" spans="1:28" x14ac:dyDescent="0.25">
      <c r="A214" s="33" t="s">
        <v>5</v>
      </c>
      <c r="B214" s="53" t="s">
        <v>406</v>
      </c>
      <c r="C214" s="3" t="s">
        <v>407</v>
      </c>
      <c r="D214" s="28">
        <v>2438804.7400000002</v>
      </c>
      <c r="E214" s="28">
        <v>0</v>
      </c>
      <c r="F214" s="28">
        <v>10753</v>
      </c>
      <c r="G214" s="28">
        <v>0</v>
      </c>
      <c r="H214" s="28">
        <v>2449557.7400000002</v>
      </c>
      <c r="I214" s="29">
        <v>0</v>
      </c>
      <c r="K214" s="42" t="s">
        <v>5</v>
      </c>
      <c r="L214" s="43" t="s">
        <v>406</v>
      </c>
      <c r="M214" s="44" t="s">
        <v>407</v>
      </c>
      <c r="N214" s="45">
        <v>2438804.7400000002</v>
      </c>
      <c r="O214" s="45">
        <v>0</v>
      </c>
      <c r="P214" s="45">
        <v>10753</v>
      </c>
      <c r="Q214" s="45">
        <v>0</v>
      </c>
      <c r="R214" s="45">
        <v>2449557.7400000002</v>
      </c>
      <c r="S214" s="46">
        <v>0</v>
      </c>
      <c r="T214" s="47" t="str">
        <f>IF(K214=Balanza_de_Comprobación35[[#This Row],[Columna1]],"S","N")</f>
        <v>S</v>
      </c>
      <c r="U214" s="47" t="str">
        <f>IF(L214=Balanza_de_Comprobación35[[#This Row],[Columna2]],"S","N")</f>
        <v>S</v>
      </c>
      <c r="V214" s="47" t="str">
        <f>IF(M214=Balanza_de_Comprobación35[[#This Row],[Columna3]],"S","N")</f>
        <v>S</v>
      </c>
      <c r="W214" s="47" t="str">
        <f>IF(N214=Balanza_de_Comprobación35[[#This Row],[Columna4]],"S","N")</f>
        <v>S</v>
      </c>
      <c r="X214" s="47" t="str">
        <f>IF(O214=Balanza_de_Comprobación35[[#This Row],[Columna5]],"S","N")</f>
        <v>S</v>
      </c>
      <c r="Y214" s="47" t="str">
        <f>IF(P214=Balanza_de_Comprobación35[[#This Row],[Columna6]],"S","N")</f>
        <v>S</v>
      </c>
      <c r="Z214" s="47" t="str">
        <f>IF(Q214=Balanza_de_Comprobación35[[#This Row],[Columna7]],"S","N")</f>
        <v>S</v>
      </c>
      <c r="AA214" s="47" t="str">
        <f>IF(R214=Balanza_de_Comprobación35[[#This Row],[Columna8]],"S","N")</f>
        <v>S</v>
      </c>
      <c r="AB214" s="47" t="str">
        <f>IF(S214=Balanza_de_Comprobación35[[#This Row],[Columna9]],"S","N")</f>
        <v>S</v>
      </c>
    </row>
    <row r="215" spans="1:28" x14ac:dyDescent="0.25">
      <c r="A215" s="33" t="s">
        <v>5</v>
      </c>
      <c r="B215" s="53" t="s">
        <v>408</v>
      </c>
      <c r="C215" s="3" t="s">
        <v>409</v>
      </c>
      <c r="D215" s="28">
        <v>10930531.970000001</v>
      </c>
      <c r="E215" s="28">
        <v>0</v>
      </c>
      <c r="F215" s="28">
        <v>364192.76</v>
      </c>
      <c r="G215" s="28">
        <v>0</v>
      </c>
      <c r="H215" s="28">
        <v>11294724.73</v>
      </c>
      <c r="I215" s="29">
        <v>0</v>
      </c>
      <c r="K215" s="42" t="s">
        <v>5</v>
      </c>
      <c r="L215" s="43" t="s">
        <v>408</v>
      </c>
      <c r="M215" s="44" t="s">
        <v>409</v>
      </c>
      <c r="N215" s="45">
        <v>10930531.970000001</v>
      </c>
      <c r="O215" s="45">
        <v>0</v>
      </c>
      <c r="P215" s="45">
        <v>364192.76</v>
      </c>
      <c r="Q215" s="45">
        <v>0</v>
      </c>
      <c r="R215" s="45">
        <v>11294724.73</v>
      </c>
      <c r="S215" s="46">
        <v>0</v>
      </c>
      <c r="T215" s="47" t="str">
        <f>IF(K215=Balanza_de_Comprobación35[[#This Row],[Columna1]],"S","N")</f>
        <v>S</v>
      </c>
      <c r="U215" s="47" t="str">
        <f>IF(L215=Balanza_de_Comprobación35[[#This Row],[Columna2]],"S","N")</f>
        <v>S</v>
      </c>
      <c r="V215" s="47" t="str">
        <f>IF(M215=Balanza_de_Comprobación35[[#This Row],[Columna3]],"S","N")</f>
        <v>S</v>
      </c>
      <c r="W215" s="47" t="str">
        <f>IF(N215=Balanza_de_Comprobación35[[#This Row],[Columna4]],"S","N")</f>
        <v>S</v>
      </c>
      <c r="X215" s="47" t="str">
        <f>IF(O215=Balanza_de_Comprobación35[[#This Row],[Columna5]],"S","N")</f>
        <v>S</v>
      </c>
      <c r="Y215" s="47" t="str">
        <f>IF(P215=Balanza_de_Comprobación35[[#This Row],[Columna6]],"S","N")</f>
        <v>S</v>
      </c>
      <c r="Z215" s="47" t="str">
        <f>IF(Q215=Balanza_de_Comprobación35[[#This Row],[Columna7]],"S","N")</f>
        <v>S</v>
      </c>
      <c r="AA215" s="47" t="str">
        <f>IF(R215=Balanza_de_Comprobación35[[#This Row],[Columna8]],"S","N")</f>
        <v>S</v>
      </c>
      <c r="AB215" s="47" t="str">
        <f>IF(S215=Balanza_de_Comprobación35[[#This Row],[Columna9]],"S","N")</f>
        <v>S</v>
      </c>
    </row>
    <row r="216" spans="1:28" x14ac:dyDescent="0.25">
      <c r="A216" s="33" t="s">
        <v>5</v>
      </c>
      <c r="B216" s="53" t="s">
        <v>410</v>
      </c>
      <c r="C216" s="3" t="s">
        <v>411</v>
      </c>
      <c r="D216" s="28">
        <v>1415271351.1800001</v>
      </c>
      <c r="E216" s="28">
        <v>0</v>
      </c>
      <c r="F216" s="28">
        <v>114106311.52</v>
      </c>
      <c r="G216" s="28">
        <v>0</v>
      </c>
      <c r="H216" s="28">
        <v>1529377662.7</v>
      </c>
      <c r="I216" s="29">
        <v>0</v>
      </c>
      <c r="K216" s="42" t="s">
        <v>5</v>
      </c>
      <c r="L216" s="43" t="s">
        <v>410</v>
      </c>
      <c r="M216" s="44" t="s">
        <v>411</v>
      </c>
      <c r="N216" s="45">
        <v>1415271351.1800001</v>
      </c>
      <c r="O216" s="45">
        <v>0</v>
      </c>
      <c r="P216" s="45">
        <v>114106311.52</v>
      </c>
      <c r="Q216" s="45">
        <v>0</v>
      </c>
      <c r="R216" s="45">
        <v>1529377662.7</v>
      </c>
      <c r="S216" s="46">
        <v>0</v>
      </c>
      <c r="T216" s="47" t="str">
        <f>IF(K216=Balanza_de_Comprobación35[[#This Row],[Columna1]],"S","N")</f>
        <v>S</v>
      </c>
      <c r="U216" s="47" t="str">
        <f>IF(L216=Balanza_de_Comprobación35[[#This Row],[Columna2]],"S","N")</f>
        <v>S</v>
      </c>
      <c r="V216" s="47" t="str">
        <f>IF(M216=Balanza_de_Comprobación35[[#This Row],[Columna3]],"S","N")</f>
        <v>S</v>
      </c>
      <c r="W216" s="47" t="str">
        <f>IF(N216=Balanza_de_Comprobación35[[#This Row],[Columna4]],"S","N")</f>
        <v>S</v>
      </c>
      <c r="X216" s="47" t="str">
        <f>IF(O216=Balanza_de_Comprobación35[[#This Row],[Columna5]],"S","N")</f>
        <v>S</v>
      </c>
      <c r="Y216" s="47" t="str">
        <f>IF(P216=Balanza_de_Comprobación35[[#This Row],[Columna6]],"S","N")</f>
        <v>S</v>
      </c>
      <c r="Z216" s="47" t="str">
        <f>IF(Q216=Balanza_de_Comprobación35[[#This Row],[Columna7]],"S","N")</f>
        <v>S</v>
      </c>
      <c r="AA216" s="47" t="str">
        <f>IF(R216=Balanza_de_Comprobación35[[#This Row],[Columna8]],"S","N")</f>
        <v>S</v>
      </c>
      <c r="AB216" s="47" t="str">
        <f>IF(S216=Balanza_de_Comprobación35[[#This Row],[Columna9]],"S","N")</f>
        <v>S</v>
      </c>
    </row>
    <row r="217" spans="1:28" x14ac:dyDescent="0.25">
      <c r="A217" s="33" t="s">
        <v>5</v>
      </c>
      <c r="B217" s="53" t="s">
        <v>412</v>
      </c>
      <c r="C217" s="3" t="s">
        <v>413</v>
      </c>
      <c r="D217" s="28">
        <v>80168244.480000004</v>
      </c>
      <c r="E217" s="28">
        <v>0</v>
      </c>
      <c r="F217" s="28">
        <v>8463686.0999999996</v>
      </c>
      <c r="G217" s="28">
        <v>0</v>
      </c>
      <c r="H217" s="28">
        <v>88631930.579999998</v>
      </c>
      <c r="I217" s="29">
        <v>0</v>
      </c>
      <c r="K217" s="42" t="s">
        <v>5</v>
      </c>
      <c r="L217" s="43" t="s">
        <v>412</v>
      </c>
      <c r="M217" s="44" t="s">
        <v>413</v>
      </c>
      <c r="N217" s="45">
        <v>80168244.480000004</v>
      </c>
      <c r="O217" s="45">
        <v>0</v>
      </c>
      <c r="P217" s="45">
        <v>8463686.0999999996</v>
      </c>
      <c r="Q217" s="45">
        <v>0</v>
      </c>
      <c r="R217" s="45">
        <v>88631930.579999998</v>
      </c>
      <c r="S217" s="46">
        <v>0</v>
      </c>
      <c r="T217" s="47" t="str">
        <f>IF(K217=Balanza_de_Comprobación35[[#This Row],[Columna1]],"S","N")</f>
        <v>S</v>
      </c>
      <c r="U217" s="47" t="str">
        <f>IF(L217=Balanza_de_Comprobación35[[#This Row],[Columna2]],"S","N")</f>
        <v>S</v>
      </c>
      <c r="V217" s="47" t="str">
        <f>IF(M217=Balanza_de_Comprobación35[[#This Row],[Columna3]],"S","N")</f>
        <v>S</v>
      </c>
      <c r="W217" s="47" t="str">
        <f>IF(N217=Balanza_de_Comprobación35[[#This Row],[Columna4]],"S","N")</f>
        <v>S</v>
      </c>
      <c r="X217" s="47" t="str">
        <f>IF(O217=Balanza_de_Comprobación35[[#This Row],[Columna5]],"S","N")</f>
        <v>S</v>
      </c>
      <c r="Y217" s="47" t="str">
        <f>IF(P217=Balanza_de_Comprobación35[[#This Row],[Columna6]],"S","N")</f>
        <v>S</v>
      </c>
      <c r="Z217" s="47" t="str">
        <f>IF(Q217=Balanza_de_Comprobación35[[#This Row],[Columna7]],"S","N")</f>
        <v>S</v>
      </c>
      <c r="AA217" s="47" t="str">
        <f>IF(R217=Balanza_de_Comprobación35[[#This Row],[Columna8]],"S","N")</f>
        <v>S</v>
      </c>
      <c r="AB217" s="47" t="str">
        <f>IF(S217=Balanza_de_Comprobación35[[#This Row],[Columna9]],"S","N")</f>
        <v>S</v>
      </c>
    </row>
    <row r="218" spans="1:28" x14ac:dyDescent="0.25">
      <c r="A218" s="33" t="s">
        <v>5</v>
      </c>
      <c r="B218" s="53" t="s">
        <v>414</v>
      </c>
      <c r="C218" s="3" t="s">
        <v>415</v>
      </c>
      <c r="D218" s="28">
        <v>13053753.91</v>
      </c>
      <c r="E218" s="28">
        <v>0</v>
      </c>
      <c r="F218" s="28">
        <v>2027368.07</v>
      </c>
      <c r="G218" s="28">
        <v>0</v>
      </c>
      <c r="H218" s="28">
        <v>15081121.98</v>
      </c>
      <c r="I218" s="29">
        <v>0</v>
      </c>
      <c r="K218" s="42" t="s">
        <v>5</v>
      </c>
      <c r="L218" s="43" t="s">
        <v>414</v>
      </c>
      <c r="M218" s="44" t="s">
        <v>415</v>
      </c>
      <c r="N218" s="45">
        <v>13053753.91</v>
      </c>
      <c r="O218" s="45">
        <v>0</v>
      </c>
      <c r="P218" s="45">
        <v>2027368.07</v>
      </c>
      <c r="Q218" s="45">
        <v>0</v>
      </c>
      <c r="R218" s="45">
        <v>15081121.98</v>
      </c>
      <c r="S218" s="46">
        <v>0</v>
      </c>
      <c r="T218" s="47" t="str">
        <f>IF(K218=Balanza_de_Comprobación35[[#This Row],[Columna1]],"S","N")</f>
        <v>S</v>
      </c>
      <c r="U218" s="47" t="str">
        <f>IF(L218=Balanza_de_Comprobación35[[#This Row],[Columna2]],"S","N")</f>
        <v>S</v>
      </c>
      <c r="V218" s="47" t="str">
        <f>IF(M218=Balanza_de_Comprobación35[[#This Row],[Columna3]],"S","N")</f>
        <v>S</v>
      </c>
      <c r="W218" s="47" t="str">
        <f>IF(N218=Balanza_de_Comprobación35[[#This Row],[Columna4]],"S","N")</f>
        <v>S</v>
      </c>
      <c r="X218" s="47" t="str">
        <f>IF(O218=Balanza_de_Comprobación35[[#This Row],[Columna5]],"S","N")</f>
        <v>S</v>
      </c>
      <c r="Y218" s="47" t="str">
        <f>IF(P218=Balanza_de_Comprobación35[[#This Row],[Columna6]],"S","N")</f>
        <v>S</v>
      </c>
      <c r="Z218" s="47" t="str">
        <f>IF(Q218=Balanza_de_Comprobación35[[#This Row],[Columna7]],"S","N")</f>
        <v>S</v>
      </c>
      <c r="AA218" s="47" t="str">
        <f>IF(R218=Balanza_de_Comprobación35[[#This Row],[Columna8]],"S","N")</f>
        <v>S</v>
      </c>
      <c r="AB218" s="47" t="str">
        <f>IF(S218=Balanza_de_Comprobación35[[#This Row],[Columna9]],"S","N")</f>
        <v>S</v>
      </c>
    </row>
    <row r="219" spans="1:28" x14ac:dyDescent="0.25">
      <c r="A219" s="33" t="s">
        <v>5</v>
      </c>
      <c r="B219" s="53" t="s">
        <v>416</v>
      </c>
      <c r="C219" s="3" t="s">
        <v>417</v>
      </c>
      <c r="D219" s="28">
        <v>1168624911.9100001</v>
      </c>
      <c r="E219" s="28">
        <v>0</v>
      </c>
      <c r="F219" s="28">
        <v>84045647.790000007</v>
      </c>
      <c r="G219" s="28">
        <v>0</v>
      </c>
      <c r="H219" s="28">
        <v>1252670559.7</v>
      </c>
      <c r="I219" s="29">
        <v>0</v>
      </c>
      <c r="K219" s="42" t="s">
        <v>5</v>
      </c>
      <c r="L219" s="43" t="s">
        <v>416</v>
      </c>
      <c r="M219" s="44" t="s">
        <v>417</v>
      </c>
      <c r="N219" s="45">
        <v>1168624911.9100001</v>
      </c>
      <c r="O219" s="45">
        <v>0</v>
      </c>
      <c r="P219" s="45">
        <v>84045647.790000007</v>
      </c>
      <c r="Q219" s="45">
        <v>0</v>
      </c>
      <c r="R219" s="45">
        <v>1252670559.7</v>
      </c>
      <c r="S219" s="46">
        <v>0</v>
      </c>
      <c r="T219" s="47" t="str">
        <f>IF(K219=Balanza_de_Comprobación35[[#This Row],[Columna1]],"S","N")</f>
        <v>S</v>
      </c>
      <c r="U219" s="47" t="str">
        <f>IF(L219=Balanza_de_Comprobación35[[#This Row],[Columna2]],"S","N")</f>
        <v>S</v>
      </c>
      <c r="V219" s="47" t="str">
        <f>IF(M219=Balanza_de_Comprobación35[[#This Row],[Columna3]],"S","N")</f>
        <v>S</v>
      </c>
      <c r="W219" s="47" t="str">
        <f>IF(N219=Balanza_de_Comprobación35[[#This Row],[Columna4]],"S","N")</f>
        <v>S</v>
      </c>
      <c r="X219" s="47" t="str">
        <f>IF(O219=Balanza_de_Comprobación35[[#This Row],[Columna5]],"S","N")</f>
        <v>S</v>
      </c>
      <c r="Y219" s="47" t="str">
        <f>IF(P219=Balanza_de_Comprobación35[[#This Row],[Columna6]],"S","N")</f>
        <v>S</v>
      </c>
      <c r="Z219" s="47" t="str">
        <f>IF(Q219=Balanza_de_Comprobación35[[#This Row],[Columna7]],"S","N")</f>
        <v>S</v>
      </c>
      <c r="AA219" s="47" t="str">
        <f>IF(R219=Balanza_de_Comprobación35[[#This Row],[Columna8]],"S","N")</f>
        <v>S</v>
      </c>
      <c r="AB219" s="47" t="str">
        <f>IF(S219=Balanza_de_Comprobación35[[#This Row],[Columna9]],"S","N")</f>
        <v>S</v>
      </c>
    </row>
    <row r="220" spans="1:28" x14ac:dyDescent="0.25">
      <c r="A220" s="33" t="s">
        <v>5</v>
      </c>
      <c r="B220" s="53" t="s">
        <v>418</v>
      </c>
      <c r="C220" s="3" t="s">
        <v>419</v>
      </c>
      <c r="D220" s="28">
        <v>20310243.670000002</v>
      </c>
      <c r="E220" s="28">
        <v>0</v>
      </c>
      <c r="F220" s="28">
        <v>564274.92000000004</v>
      </c>
      <c r="G220" s="28">
        <v>0</v>
      </c>
      <c r="H220" s="28">
        <v>20874518.59</v>
      </c>
      <c r="I220" s="29">
        <v>0</v>
      </c>
      <c r="K220" s="42" t="s">
        <v>5</v>
      </c>
      <c r="L220" s="43" t="s">
        <v>418</v>
      </c>
      <c r="M220" s="44" t="s">
        <v>419</v>
      </c>
      <c r="N220" s="45">
        <v>20310243.670000002</v>
      </c>
      <c r="O220" s="45">
        <v>0</v>
      </c>
      <c r="P220" s="45">
        <v>564274.92000000004</v>
      </c>
      <c r="Q220" s="45">
        <v>0</v>
      </c>
      <c r="R220" s="45">
        <v>20874518.59</v>
      </c>
      <c r="S220" s="46">
        <v>0</v>
      </c>
      <c r="T220" s="47" t="str">
        <f>IF(K220=Balanza_de_Comprobación35[[#This Row],[Columna1]],"S","N")</f>
        <v>S</v>
      </c>
      <c r="U220" s="47" t="str">
        <f>IF(L220=Balanza_de_Comprobación35[[#This Row],[Columna2]],"S","N")</f>
        <v>S</v>
      </c>
      <c r="V220" s="47" t="str">
        <f>IF(M220=Balanza_de_Comprobación35[[#This Row],[Columna3]],"S","N")</f>
        <v>S</v>
      </c>
      <c r="W220" s="47" t="str">
        <f>IF(N220=Balanza_de_Comprobación35[[#This Row],[Columna4]],"S","N")</f>
        <v>S</v>
      </c>
      <c r="X220" s="47" t="str">
        <f>IF(O220=Balanza_de_Comprobación35[[#This Row],[Columna5]],"S","N")</f>
        <v>S</v>
      </c>
      <c r="Y220" s="47" t="str">
        <f>IF(P220=Balanza_de_Comprobación35[[#This Row],[Columna6]],"S","N")</f>
        <v>S</v>
      </c>
      <c r="Z220" s="47" t="str">
        <f>IF(Q220=Balanza_de_Comprobación35[[#This Row],[Columna7]],"S","N")</f>
        <v>S</v>
      </c>
      <c r="AA220" s="47" t="str">
        <f>IF(R220=Balanza_de_Comprobación35[[#This Row],[Columna8]],"S","N")</f>
        <v>S</v>
      </c>
      <c r="AB220" s="47" t="str">
        <f>IF(S220=Balanza_de_Comprobación35[[#This Row],[Columna9]],"S","N")</f>
        <v>S</v>
      </c>
    </row>
    <row r="221" spans="1:28" x14ac:dyDescent="0.25">
      <c r="A221" s="33" t="s">
        <v>5</v>
      </c>
      <c r="B221" s="53" t="s">
        <v>420</v>
      </c>
      <c r="C221" s="3" t="s">
        <v>421</v>
      </c>
      <c r="D221" s="28">
        <v>23839917.16</v>
      </c>
      <c r="E221" s="28">
        <v>0</v>
      </c>
      <c r="F221" s="28">
        <v>5771471.9000000004</v>
      </c>
      <c r="G221" s="28">
        <v>0</v>
      </c>
      <c r="H221" s="28">
        <v>29611389.059999999</v>
      </c>
      <c r="I221" s="29">
        <v>0</v>
      </c>
      <c r="K221" s="42" t="s">
        <v>5</v>
      </c>
      <c r="L221" s="43" t="s">
        <v>420</v>
      </c>
      <c r="M221" s="44" t="s">
        <v>421</v>
      </c>
      <c r="N221" s="45">
        <v>23839917.16</v>
      </c>
      <c r="O221" s="45">
        <v>0</v>
      </c>
      <c r="P221" s="45">
        <v>5771471.9000000004</v>
      </c>
      <c r="Q221" s="45">
        <v>0</v>
      </c>
      <c r="R221" s="45">
        <v>29611389.059999999</v>
      </c>
      <c r="S221" s="46">
        <v>0</v>
      </c>
      <c r="T221" s="47" t="str">
        <f>IF(K221=Balanza_de_Comprobación35[[#This Row],[Columna1]],"S","N")</f>
        <v>S</v>
      </c>
      <c r="U221" s="47" t="str">
        <f>IF(L221=Balanza_de_Comprobación35[[#This Row],[Columna2]],"S","N")</f>
        <v>S</v>
      </c>
      <c r="V221" s="47" t="str">
        <f>IF(M221=Balanza_de_Comprobación35[[#This Row],[Columna3]],"S","N")</f>
        <v>S</v>
      </c>
      <c r="W221" s="47" t="str">
        <f>IF(N221=Balanza_de_Comprobación35[[#This Row],[Columna4]],"S","N")</f>
        <v>S</v>
      </c>
      <c r="X221" s="47" t="str">
        <f>IF(O221=Balanza_de_Comprobación35[[#This Row],[Columna5]],"S","N")</f>
        <v>S</v>
      </c>
      <c r="Y221" s="47" t="str">
        <f>IF(P221=Balanza_de_Comprobación35[[#This Row],[Columna6]],"S","N")</f>
        <v>S</v>
      </c>
      <c r="Z221" s="47" t="str">
        <f>IF(Q221=Balanza_de_Comprobación35[[#This Row],[Columna7]],"S","N")</f>
        <v>S</v>
      </c>
      <c r="AA221" s="47" t="str">
        <f>IF(R221=Balanza_de_Comprobación35[[#This Row],[Columna8]],"S","N")</f>
        <v>S</v>
      </c>
      <c r="AB221" s="47" t="str">
        <f>IF(S221=Balanza_de_Comprobación35[[#This Row],[Columna9]],"S","N")</f>
        <v>S</v>
      </c>
    </row>
    <row r="222" spans="1:28" x14ac:dyDescent="0.25">
      <c r="A222" s="33" t="s">
        <v>5</v>
      </c>
      <c r="B222" s="53" t="s">
        <v>422</v>
      </c>
      <c r="C222" s="3" t="s">
        <v>423</v>
      </c>
      <c r="D222" s="28">
        <v>8908.7999999999993</v>
      </c>
      <c r="E222" s="28">
        <v>0</v>
      </c>
      <c r="F222" s="28">
        <v>0</v>
      </c>
      <c r="G222" s="28">
        <v>0</v>
      </c>
      <c r="H222" s="28">
        <v>8908.7999999999993</v>
      </c>
      <c r="I222" s="29">
        <v>0</v>
      </c>
      <c r="K222" s="42" t="s">
        <v>5</v>
      </c>
      <c r="L222" s="43" t="s">
        <v>422</v>
      </c>
      <c r="M222" s="44" t="s">
        <v>423</v>
      </c>
      <c r="N222" s="45">
        <v>8908.7999999999993</v>
      </c>
      <c r="O222" s="45">
        <v>0</v>
      </c>
      <c r="P222" s="45">
        <v>0</v>
      </c>
      <c r="Q222" s="45">
        <v>0</v>
      </c>
      <c r="R222" s="45">
        <v>8908.7999999999993</v>
      </c>
      <c r="S222" s="46">
        <v>0</v>
      </c>
      <c r="T222" s="47" t="str">
        <f>IF(K222=Balanza_de_Comprobación35[[#This Row],[Columna1]],"S","N")</f>
        <v>S</v>
      </c>
      <c r="U222" s="47" t="str">
        <f>IF(L222=Balanza_de_Comprobación35[[#This Row],[Columna2]],"S","N")</f>
        <v>S</v>
      </c>
      <c r="V222" s="47" t="str">
        <f>IF(M222=Balanza_de_Comprobación35[[#This Row],[Columna3]],"S","N")</f>
        <v>S</v>
      </c>
      <c r="W222" s="47" t="str">
        <f>IF(N222=Balanza_de_Comprobación35[[#This Row],[Columna4]],"S","N")</f>
        <v>S</v>
      </c>
      <c r="X222" s="47" t="str">
        <f>IF(O222=Balanza_de_Comprobación35[[#This Row],[Columna5]],"S","N")</f>
        <v>S</v>
      </c>
      <c r="Y222" s="47" t="str">
        <f>IF(P222=Balanza_de_Comprobación35[[#This Row],[Columna6]],"S","N")</f>
        <v>S</v>
      </c>
      <c r="Z222" s="47" t="str">
        <f>IF(Q222=Balanza_de_Comprobación35[[#This Row],[Columna7]],"S","N")</f>
        <v>S</v>
      </c>
      <c r="AA222" s="47" t="str">
        <f>IF(R222=Balanza_de_Comprobación35[[#This Row],[Columna8]],"S","N")</f>
        <v>S</v>
      </c>
      <c r="AB222" s="47" t="str">
        <f>IF(S222=Balanza_de_Comprobación35[[#This Row],[Columna9]],"S","N")</f>
        <v>S</v>
      </c>
    </row>
    <row r="223" spans="1:28" x14ac:dyDescent="0.25">
      <c r="A223" s="33" t="s">
        <v>5</v>
      </c>
      <c r="B223" s="53" t="s">
        <v>424</v>
      </c>
      <c r="C223" s="3" t="s">
        <v>425</v>
      </c>
      <c r="D223" s="28">
        <v>34405577.25</v>
      </c>
      <c r="E223" s="28">
        <v>0</v>
      </c>
      <c r="F223" s="28">
        <v>8700866.8200000003</v>
      </c>
      <c r="G223" s="28">
        <v>0</v>
      </c>
      <c r="H223" s="28">
        <v>43106444.07</v>
      </c>
      <c r="I223" s="29">
        <v>0</v>
      </c>
      <c r="K223" s="42" t="s">
        <v>5</v>
      </c>
      <c r="L223" s="43" t="s">
        <v>424</v>
      </c>
      <c r="M223" s="44" t="s">
        <v>425</v>
      </c>
      <c r="N223" s="45">
        <v>34405577.25</v>
      </c>
      <c r="O223" s="45">
        <v>0</v>
      </c>
      <c r="P223" s="45">
        <v>8700866.8200000003</v>
      </c>
      <c r="Q223" s="45">
        <v>0</v>
      </c>
      <c r="R223" s="45">
        <v>43106444.07</v>
      </c>
      <c r="S223" s="46">
        <v>0</v>
      </c>
      <c r="T223" s="47" t="str">
        <f>IF(K223=Balanza_de_Comprobación35[[#This Row],[Columna1]],"S","N")</f>
        <v>S</v>
      </c>
      <c r="U223" s="47" t="str">
        <f>IF(L223=Balanza_de_Comprobación35[[#This Row],[Columna2]],"S","N")</f>
        <v>S</v>
      </c>
      <c r="V223" s="47" t="str">
        <f>IF(M223=Balanza_de_Comprobación35[[#This Row],[Columna3]],"S","N")</f>
        <v>S</v>
      </c>
      <c r="W223" s="47" t="str">
        <f>IF(N223=Balanza_de_Comprobación35[[#This Row],[Columna4]],"S","N")</f>
        <v>S</v>
      </c>
      <c r="X223" s="47" t="str">
        <f>IF(O223=Balanza_de_Comprobación35[[#This Row],[Columna5]],"S","N")</f>
        <v>S</v>
      </c>
      <c r="Y223" s="47" t="str">
        <f>IF(P223=Balanza_de_Comprobación35[[#This Row],[Columna6]],"S","N")</f>
        <v>S</v>
      </c>
      <c r="Z223" s="47" t="str">
        <f>IF(Q223=Balanza_de_Comprobación35[[#This Row],[Columna7]],"S","N")</f>
        <v>S</v>
      </c>
      <c r="AA223" s="47" t="str">
        <f>IF(R223=Balanza_de_Comprobación35[[#This Row],[Columna8]],"S","N")</f>
        <v>S</v>
      </c>
      <c r="AB223" s="47" t="str">
        <f>IF(S223=Balanza_de_Comprobación35[[#This Row],[Columna9]],"S","N")</f>
        <v>S</v>
      </c>
    </row>
    <row r="224" spans="1:28" x14ac:dyDescent="0.25">
      <c r="A224" s="33" t="s">
        <v>5</v>
      </c>
      <c r="B224" s="53" t="s">
        <v>426</v>
      </c>
      <c r="C224" s="3" t="s">
        <v>427</v>
      </c>
      <c r="D224" s="28">
        <v>14713324</v>
      </c>
      <c r="E224" s="28">
        <v>0</v>
      </c>
      <c r="F224" s="28">
        <v>1914827.81</v>
      </c>
      <c r="G224" s="28">
        <v>0</v>
      </c>
      <c r="H224" s="28">
        <v>16628151.810000001</v>
      </c>
      <c r="I224" s="29">
        <v>0</v>
      </c>
      <c r="K224" s="42" t="s">
        <v>5</v>
      </c>
      <c r="L224" s="43" t="s">
        <v>426</v>
      </c>
      <c r="M224" s="44" t="s">
        <v>427</v>
      </c>
      <c r="N224" s="45">
        <v>14713324</v>
      </c>
      <c r="O224" s="45">
        <v>0</v>
      </c>
      <c r="P224" s="45">
        <v>1914827.81</v>
      </c>
      <c r="Q224" s="45">
        <v>0</v>
      </c>
      <c r="R224" s="45">
        <v>16628151.810000001</v>
      </c>
      <c r="S224" s="46">
        <v>0</v>
      </c>
      <c r="T224" s="47" t="str">
        <f>IF(K224=Balanza_de_Comprobación35[[#This Row],[Columna1]],"S","N")</f>
        <v>S</v>
      </c>
      <c r="U224" s="47" t="str">
        <f>IF(L224=Balanza_de_Comprobación35[[#This Row],[Columna2]],"S","N")</f>
        <v>S</v>
      </c>
      <c r="V224" s="47" t="str">
        <f>IF(M224=Balanza_de_Comprobación35[[#This Row],[Columna3]],"S","N")</f>
        <v>S</v>
      </c>
      <c r="W224" s="47" t="str">
        <f>IF(N224=Balanza_de_Comprobación35[[#This Row],[Columna4]],"S","N")</f>
        <v>S</v>
      </c>
      <c r="X224" s="47" t="str">
        <f>IF(O224=Balanza_de_Comprobación35[[#This Row],[Columna5]],"S","N")</f>
        <v>S</v>
      </c>
      <c r="Y224" s="47" t="str">
        <f>IF(P224=Balanza_de_Comprobación35[[#This Row],[Columna6]],"S","N")</f>
        <v>S</v>
      </c>
      <c r="Z224" s="47" t="str">
        <f>IF(Q224=Balanza_de_Comprobación35[[#This Row],[Columna7]],"S","N")</f>
        <v>S</v>
      </c>
      <c r="AA224" s="47" t="str">
        <f>IF(R224=Balanza_de_Comprobación35[[#This Row],[Columna8]],"S","N")</f>
        <v>S</v>
      </c>
      <c r="AB224" s="47" t="str">
        <f>IF(S224=Balanza_de_Comprobación35[[#This Row],[Columna9]],"S","N")</f>
        <v>S</v>
      </c>
    </row>
    <row r="225" spans="1:28" x14ac:dyDescent="0.25">
      <c r="A225" s="33" t="s">
        <v>5</v>
      </c>
      <c r="B225" s="53" t="s">
        <v>428</v>
      </c>
      <c r="C225" s="3" t="s">
        <v>429</v>
      </c>
      <c r="D225" s="28">
        <v>60146470</v>
      </c>
      <c r="E225" s="28">
        <v>0</v>
      </c>
      <c r="F225" s="28">
        <v>2618168.11</v>
      </c>
      <c r="G225" s="28">
        <v>0</v>
      </c>
      <c r="H225" s="28">
        <v>62764638.109999999</v>
      </c>
      <c r="I225" s="29">
        <v>0</v>
      </c>
      <c r="K225" s="42" t="s">
        <v>5</v>
      </c>
      <c r="L225" s="43" t="s">
        <v>428</v>
      </c>
      <c r="M225" s="44" t="s">
        <v>429</v>
      </c>
      <c r="N225" s="45">
        <v>60146470</v>
      </c>
      <c r="O225" s="45">
        <v>0</v>
      </c>
      <c r="P225" s="45">
        <v>2618168.11</v>
      </c>
      <c r="Q225" s="45">
        <v>0</v>
      </c>
      <c r="R225" s="45">
        <v>62764638.109999999</v>
      </c>
      <c r="S225" s="46">
        <v>0</v>
      </c>
      <c r="T225" s="47" t="str">
        <f>IF(K225=Balanza_de_Comprobación35[[#This Row],[Columna1]],"S","N")</f>
        <v>S</v>
      </c>
      <c r="U225" s="47" t="str">
        <f>IF(L225=Balanza_de_Comprobación35[[#This Row],[Columna2]],"S","N")</f>
        <v>S</v>
      </c>
      <c r="V225" s="47" t="str">
        <f>IF(M225=Balanza_de_Comprobación35[[#This Row],[Columna3]],"S","N")</f>
        <v>S</v>
      </c>
      <c r="W225" s="47" t="str">
        <f>IF(N225=Balanza_de_Comprobación35[[#This Row],[Columna4]],"S","N")</f>
        <v>S</v>
      </c>
      <c r="X225" s="47" t="str">
        <f>IF(O225=Balanza_de_Comprobación35[[#This Row],[Columna5]],"S","N")</f>
        <v>S</v>
      </c>
      <c r="Y225" s="47" t="str">
        <f>IF(P225=Balanza_de_Comprobación35[[#This Row],[Columna6]],"S","N")</f>
        <v>S</v>
      </c>
      <c r="Z225" s="47" t="str">
        <f>IF(Q225=Balanza_de_Comprobación35[[#This Row],[Columna7]],"S","N")</f>
        <v>S</v>
      </c>
      <c r="AA225" s="47" t="str">
        <f>IF(R225=Balanza_de_Comprobación35[[#This Row],[Columna8]],"S","N")</f>
        <v>S</v>
      </c>
      <c r="AB225" s="47" t="str">
        <f>IF(S225=Balanza_de_Comprobación35[[#This Row],[Columna9]],"S","N")</f>
        <v>S</v>
      </c>
    </row>
    <row r="226" spans="1:28" x14ac:dyDescent="0.25">
      <c r="A226" s="33" t="s">
        <v>5</v>
      </c>
      <c r="B226" s="53" t="s">
        <v>430</v>
      </c>
      <c r="C226" s="3" t="s">
        <v>431</v>
      </c>
      <c r="D226" s="28">
        <v>44583013.689999998</v>
      </c>
      <c r="E226" s="28">
        <v>0</v>
      </c>
      <c r="F226" s="28">
        <v>4106368.62</v>
      </c>
      <c r="G226" s="28">
        <v>0</v>
      </c>
      <c r="H226" s="28">
        <v>48689382.310000002</v>
      </c>
      <c r="I226" s="29">
        <v>0</v>
      </c>
      <c r="K226" s="42" t="s">
        <v>5</v>
      </c>
      <c r="L226" s="43" t="s">
        <v>430</v>
      </c>
      <c r="M226" s="44" t="s">
        <v>431</v>
      </c>
      <c r="N226" s="45">
        <v>44583013.689999998</v>
      </c>
      <c r="O226" s="45">
        <v>0</v>
      </c>
      <c r="P226" s="45">
        <v>4106368.62</v>
      </c>
      <c r="Q226" s="45">
        <v>0</v>
      </c>
      <c r="R226" s="45">
        <v>48689382.310000002</v>
      </c>
      <c r="S226" s="46">
        <v>0</v>
      </c>
      <c r="T226" s="47" t="str">
        <f>IF(K226=Balanza_de_Comprobación35[[#This Row],[Columna1]],"S","N")</f>
        <v>S</v>
      </c>
      <c r="U226" s="47" t="str">
        <f>IF(L226=Balanza_de_Comprobación35[[#This Row],[Columna2]],"S","N")</f>
        <v>S</v>
      </c>
      <c r="V226" s="47" t="str">
        <f>IF(M226=Balanza_de_Comprobación35[[#This Row],[Columna3]],"S","N")</f>
        <v>S</v>
      </c>
      <c r="W226" s="47" t="str">
        <f>IF(N226=Balanza_de_Comprobación35[[#This Row],[Columna4]],"S","N")</f>
        <v>S</v>
      </c>
      <c r="X226" s="47" t="str">
        <f>IF(O226=Balanza_de_Comprobación35[[#This Row],[Columna5]],"S","N")</f>
        <v>S</v>
      </c>
      <c r="Y226" s="47" t="str">
        <f>IF(P226=Balanza_de_Comprobación35[[#This Row],[Columna6]],"S","N")</f>
        <v>S</v>
      </c>
      <c r="Z226" s="47" t="str">
        <f>IF(Q226=Balanza_de_Comprobación35[[#This Row],[Columna7]],"S","N")</f>
        <v>S</v>
      </c>
      <c r="AA226" s="47" t="str">
        <f>IF(R226=Balanza_de_Comprobación35[[#This Row],[Columna8]],"S","N")</f>
        <v>S</v>
      </c>
      <c r="AB226" s="47" t="str">
        <f>IF(S226=Balanza_de_Comprobación35[[#This Row],[Columna9]],"S","N")</f>
        <v>S</v>
      </c>
    </row>
    <row r="227" spans="1:28" x14ac:dyDescent="0.25">
      <c r="A227" s="33" t="s">
        <v>5</v>
      </c>
      <c r="B227" s="53" t="s">
        <v>432</v>
      </c>
      <c r="C227" s="3" t="s">
        <v>433</v>
      </c>
      <c r="D227" s="28">
        <v>44583013.689999998</v>
      </c>
      <c r="E227" s="28">
        <v>0</v>
      </c>
      <c r="F227" s="28">
        <v>4106368.62</v>
      </c>
      <c r="G227" s="28">
        <v>0</v>
      </c>
      <c r="H227" s="28">
        <v>48689382.310000002</v>
      </c>
      <c r="I227" s="29">
        <v>0</v>
      </c>
      <c r="K227" s="42" t="s">
        <v>5</v>
      </c>
      <c r="L227" s="43" t="s">
        <v>432</v>
      </c>
      <c r="M227" s="44" t="s">
        <v>433</v>
      </c>
      <c r="N227" s="45">
        <v>44583013.689999998</v>
      </c>
      <c r="O227" s="45">
        <v>0</v>
      </c>
      <c r="P227" s="45">
        <v>4106368.62</v>
      </c>
      <c r="Q227" s="45">
        <v>0</v>
      </c>
      <c r="R227" s="45">
        <v>48689382.310000002</v>
      </c>
      <c r="S227" s="46">
        <v>0</v>
      </c>
      <c r="T227" s="47" t="str">
        <f>IF(K227=Balanza_de_Comprobación35[[#This Row],[Columna1]],"S","N")</f>
        <v>S</v>
      </c>
      <c r="U227" s="47" t="str">
        <f>IF(L227=Balanza_de_Comprobación35[[#This Row],[Columna2]],"S","N")</f>
        <v>S</v>
      </c>
      <c r="V227" s="47" t="str">
        <f>IF(M227=Balanza_de_Comprobación35[[#This Row],[Columna3]],"S","N")</f>
        <v>S</v>
      </c>
      <c r="W227" s="47" t="str">
        <f>IF(N227=Balanza_de_Comprobación35[[#This Row],[Columna4]],"S","N")</f>
        <v>S</v>
      </c>
      <c r="X227" s="47" t="str">
        <f>IF(O227=Balanza_de_Comprobación35[[#This Row],[Columna5]],"S","N")</f>
        <v>S</v>
      </c>
      <c r="Y227" s="47" t="str">
        <f>IF(P227=Balanza_de_Comprobación35[[#This Row],[Columna6]],"S","N")</f>
        <v>S</v>
      </c>
      <c r="Z227" s="47" t="str">
        <f>IF(Q227=Balanza_de_Comprobación35[[#This Row],[Columna7]],"S","N")</f>
        <v>S</v>
      </c>
      <c r="AA227" s="47" t="str">
        <f>IF(R227=Balanza_de_Comprobación35[[#This Row],[Columna8]],"S","N")</f>
        <v>S</v>
      </c>
      <c r="AB227" s="47" t="str">
        <f>IF(S227=Balanza_de_Comprobación35[[#This Row],[Columna9]],"S","N")</f>
        <v>S</v>
      </c>
    </row>
    <row r="228" spans="1:28" x14ac:dyDescent="0.25">
      <c r="A228" s="33" t="s">
        <v>5</v>
      </c>
      <c r="B228" s="53" t="s">
        <v>434</v>
      </c>
      <c r="C228" s="3" t="s">
        <v>435</v>
      </c>
      <c r="D228" s="28">
        <v>44583013.689999998</v>
      </c>
      <c r="E228" s="28">
        <v>0</v>
      </c>
      <c r="F228" s="28">
        <v>4106368.62</v>
      </c>
      <c r="G228" s="28">
        <v>0</v>
      </c>
      <c r="H228" s="28">
        <v>48689382.310000002</v>
      </c>
      <c r="I228" s="29">
        <v>0</v>
      </c>
      <c r="K228" s="42" t="s">
        <v>5</v>
      </c>
      <c r="L228" s="43" t="s">
        <v>434</v>
      </c>
      <c r="M228" s="44" t="s">
        <v>435</v>
      </c>
      <c r="N228" s="45">
        <v>44583013.689999998</v>
      </c>
      <c r="O228" s="45">
        <v>0</v>
      </c>
      <c r="P228" s="45">
        <v>4106368.62</v>
      </c>
      <c r="Q228" s="45">
        <v>0</v>
      </c>
      <c r="R228" s="45">
        <v>48689382.310000002</v>
      </c>
      <c r="S228" s="46">
        <v>0</v>
      </c>
      <c r="T228" s="47" t="str">
        <f>IF(K228=Balanza_de_Comprobación35[[#This Row],[Columna1]],"S","N")</f>
        <v>S</v>
      </c>
      <c r="U228" s="47" t="str">
        <f>IF(L228=Balanza_de_Comprobación35[[#This Row],[Columna2]],"S","N")</f>
        <v>S</v>
      </c>
      <c r="V228" s="47" t="str">
        <f>IF(M228=Balanza_de_Comprobación35[[#This Row],[Columna3]],"S","N")</f>
        <v>S</v>
      </c>
      <c r="W228" s="47" t="str">
        <f>IF(N228=Balanza_de_Comprobación35[[#This Row],[Columna4]],"S","N")</f>
        <v>S</v>
      </c>
      <c r="X228" s="47" t="str">
        <f>IF(O228=Balanza_de_Comprobación35[[#This Row],[Columna5]],"S","N")</f>
        <v>S</v>
      </c>
      <c r="Y228" s="47" t="str">
        <f>IF(P228=Balanza_de_Comprobación35[[#This Row],[Columna6]],"S","N")</f>
        <v>S</v>
      </c>
      <c r="Z228" s="47" t="str">
        <f>IF(Q228=Balanza_de_Comprobación35[[#This Row],[Columna7]],"S","N")</f>
        <v>S</v>
      </c>
      <c r="AA228" s="47" t="str">
        <f>IF(R228=Balanza_de_Comprobación35[[#This Row],[Columna8]],"S","N")</f>
        <v>S</v>
      </c>
      <c r="AB228" s="47" t="str">
        <f>IF(S228=Balanza_de_Comprobación35[[#This Row],[Columna9]],"S","N")</f>
        <v>S</v>
      </c>
    </row>
    <row r="229" spans="1:28" x14ac:dyDescent="0.25">
      <c r="A229" s="33" t="s">
        <v>5</v>
      </c>
      <c r="B229" s="53" t="s">
        <v>723</v>
      </c>
      <c r="C229" s="3" t="s">
        <v>724</v>
      </c>
      <c r="D229" s="28">
        <v>26271883.579999998</v>
      </c>
      <c r="E229" s="28">
        <v>0</v>
      </c>
      <c r="F229" s="28">
        <v>0</v>
      </c>
      <c r="G229" s="28">
        <v>40223999.299999997</v>
      </c>
      <c r="H229" s="28">
        <v>-13952115.720000001</v>
      </c>
      <c r="I229" s="29">
        <v>0</v>
      </c>
      <c r="K229" s="42" t="s">
        <v>5</v>
      </c>
      <c r="L229" s="43" t="s">
        <v>723</v>
      </c>
      <c r="M229" s="44" t="s">
        <v>724</v>
      </c>
      <c r="N229" s="45">
        <v>26271883.579999998</v>
      </c>
      <c r="O229" s="45">
        <v>0</v>
      </c>
      <c r="P229" s="45">
        <v>0</v>
      </c>
      <c r="Q229" s="45">
        <v>40223999.299999997</v>
      </c>
      <c r="R229" s="45">
        <v>-13952115.720000001</v>
      </c>
      <c r="S229" s="46">
        <v>0</v>
      </c>
      <c r="T229" s="47" t="str">
        <f>IF(K229=Balanza_de_Comprobación35[[#This Row],[Columna1]],"S","N")</f>
        <v>S</v>
      </c>
      <c r="U229" s="47" t="str">
        <f>IF(L229=Balanza_de_Comprobación35[[#This Row],[Columna2]],"S","N")</f>
        <v>S</v>
      </c>
      <c r="V229" s="47" t="str">
        <f>IF(M229=Balanza_de_Comprobación35[[#This Row],[Columna3]],"S","N")</f>
        <v>S</v>
      </c>
      <c r="W229" s="47" t="str">
        <f>IF(N229=Balanza_de_Comprobación35[[#This Row],[Columna4]],"S","N")</f>
        <v>S</v>
      </c>
      <c r="X229" s="47" t="str">
        <f>IF(O229=Balanza_de_Comprobación35[[#This Row],[Columna5]],"S","N")</f>
        <v>S</v>
      </c>
      <c r="Y229" s="47" t="str">
        <f>IF(P229=Balanza_de_Comprobación35[[#This Row],[Columna6]],"S","N")</f>
        <v>S</v>
      </c>
      <c r="Z229" s="47" t="str">
        <f>IF(Q229=Balanza_de_Comprobación35[[#This Row],[Columna7]],"S","N")</f>
        <v>S</v>
      </c>
      <c r="AA229" s="47" t="str">
        <f>IF(R229=Balanza_de_Comprobación35[[#This Row],[Columna8]],"S","N")</f>
        <v>S</v>
      </c>
      <c r="AB229" s="47" t="str">
        <f>IF(S229=Balanza_de_Comprobación35[[#This Row],[Columna9]],"S","N")</f>
        <v>S</v>
      </c>
    </row>
    <row r="230" spans="1:28" x14ac:dyDescent="0.25">
      <c r="A230" s="33" t="s">
        <v>5</v>
      </c>
      <c r="B230" s="53" t="s">
        <v>725</v>
      </c>
      <c r="C230" s="3" t="s">
        <v>726</v>
      </c>
      <c r="D230" s="28">
        <v>26271883.579999998</v>
      </c>
      <c r="E230" s="28">
        <v>0</v>
      </c>
      <c r="F230" s="28">
        <v>0</v>
      </c>
      <c r="G230" s="28">
        <v>40223999.299999997</v>
      </c>
      <c r="H230" s="28">
        <v>-13952115.720000001</v>
      </c>
      <c r="I230" s="29">
        <v>0</v>
      </c>
      <c r="K230" s="42" t="s">
        <v>5</v>
      </c>
      <c r="L230" s="43" t="s">
        <v>725</v>
      </c>
      <c r="M230" s="44" t="s">
        <v>726</v>
      </c>
      <c r="N230" s="45">
        <v>26271883.579999998</v>
      </c>
      <c r="O230" s="45">
        <v>0</v>
      </c>
      <c r="P230" s="45">
        <v>0</v>
      </c>
      <c r="Q230" s="45">
        <v>40223999.299999997</v>
      </c>
      <c r="R230" s="45">
        <v>-13952115.720000001</v>
      </c>
      <c r="S230" s="46">
        <v>0</v>
      </c>
      <c r="T230" s="47" t="str">
        <f>IF(K230=Balanza_de_Comprobación35[[#This Row],[Columna1]],"S","N")</f>
        <v>S</v>
      </c>
      <c r="U230" s="47" t="str">
        <f>IF(L230=Balanza_de_Comprobación35[[#This Row],[Columna2]],"S","N")</f>
        <v>S</v>
      </c>
      <c r="V230" s="47" t="str">
        <f>IF(M230=Balanza_de_Comprobación35[[#This Row],[Columna3]],"S","N")</f>
        <v>S</v>
      </c>
      <c r="W230" s="47" t="str">
        <f>IF(N230=Balanza_de_Comprobación35[[#This Row],[Columna4]],"S","N")</f>
        <v>S</v>
      </c>
      <c r="X230" s="47" t="str">
        <f>IF(O230=Balanza_de_Comprobación35[[#This Row],[Columna5]],"S","N")</f>
        <v>S</v>
      </c>
      <c r="Y230" s="47" t="str">
        <f>IF(P230=Balanza_de_Comprobación35[[#This Row],[Columna6]],"S","N")</f>
        <v>S</v>
      </c>
      <c r="Z230" s="47" t="str">
        <f>IF(Q230=Balanza_de_Comprobación35[[#This Row],[Columna7]],"S","N")</f>
        <v>S</v>
      </c>
      <c r="AA230" s="47" t="str">
        <f>IF(R230=Balanza_de_Comprobación35[[#This Row],[Columna8]],"S","N")</f>
        <v>S</v>
      </c>
      <c r="AB230" s="47" t="str">
        <f>IF(S230=Balanza_de_Comprobación35[[#This Row],[Columna9]],"S","N")</f>
        <v>S</v>
      </c>
    </row>
    <row r="231" spans="1:28" x14ac:dyDescent="0.25">
      <c r="A231" s="33" t="s">
        <v>5</v>
      </c>
      <c r="B231" s="53" t="s">
        <v>727</v>
      </c>
      <c r="C231" s="3" t="s">
        <v>728</v>
      </c>
      <c r="D231" s="28">
        <v>26271883.579999998</v>
      </c>
      <c r="E231" s="28">
        <v>0</v>
      </c>
      <c r="F231" s="28">
        <v>0</v>
      </c>
      <c r="G231" s="28">
        <v>40223999.299999997</v>
      </c>
      <c r="H231" s="28">
        <v>-13952115.720000001</v>
      </c>
      <c r="I231" s="29">
        <v>0</v>
      </c>
      <c r="K231" s="42" t="s">
        <v>5</v>
      </c>
      <c r="L231" s="43" t="s">
        <v>727</v>
      </c>
      <c r="M231" s="44" t="s">
        <v>728</v>
      </c>
      <c r="N231" s="45">
        <v>26271883.579999998</v>
      </c>
      <c r="O231" s="45">
        <v>0</v>
      </c>
      <c r="P231" s="45">
        <v>0</v>
      </c>
      <c r="Q231" s="45">
        <v>40223999.299999997</v>
      </c>
      <c r="R231" s="45">
        <v>-13952115.720000001</v>
      </c>
      <c r="S231" s="46">
        <v>0</v>
      </c>
      <c r="T231" s="47" t="str">
        <f>IF(K231=Balanza_de_Comprobación35[[#This Row],[Columna1]],"S","N")</f>
        <v>S</v>
      </c>
      <c r="U231" s="47" t="str">
        <f>IF(L231=Balanza_de_Comprobación35[[#This Row],[Columna2]],"S","N")</f>
        <v>S</v>
      </c>
      <c r="V231" s="47" t="str">
        <f>IF(M231=Balanza_de_Comprobación35[[#This Row],[Columna3]],"S","N")</f>
        <v>S</v>
      </c>
      <c r="W231" s="47" t="str">
        <f>IF(N231=Balanza_de_Comprobación35[[#This Row],[Columna4]],"S","N")</f>
        <v>S</v>
      </c>
      <c r="X231" s="47" t="str">
        <f>IF(O231=Balanza_de_Comprobación35[[#This Row],[Columna5]],"S","N")</f>
        <v>S</v>
      </c>
      <c r="Y231" s="47" t="str">
        <f>IF(P231=Balanza_de_Comprobación35[[#This Row],[Columna6]],"S","N")</f>
        <v>S</v>
      </c>
      <c r="Z231" s="47" t="str">
        <f>IF(Q231=Balanza_de_Comprobación35[[#This Row],[Columna7]],"S","N")</f>
        <v>S</v>
      </c>
      <c r="AA231" s="47" t="str">
        <f>IF(R231=Balanza_de_Comprobación35[[#This Row],[Columna8]],"S","N")</f>
        <v>S</v>
      </c>
      <c r="AB231" s="47" t="str">
        <f>IF(S231=Balanza_de_Comprobación35[[#This Row],[Columna9]],"S","N")</f>
        <v>S</v>
      </c>
    </row>
    <row r="232" spans="1:28" x14ac:dyDescent="0.25">
      <c r="A232" s="33" t="s">
        <v>5</v>
      </c>
      <c r="B232" s="53" t="s">
        <v>436</v>
      </c>
      <c r="C232" s="3" t="s">
        <v>437</v>
      </c>
      <c r="D232" s="28">
        <v>0</v>
      </c>
      <c r="E232" s="28">
        <v>0</v>
      </c>
      <c r="F232" s="28">
        <v>-41798855.799999997</v>
      </c>
      <c r="G232" s="28">
        <v>-41798855.799999997</v>
      </c>
      <c r="H232" s="28">
        <v>0</v>
      </c>
      <c r="I232" s="29">
        <v>0</v>
      </c>
      <c r="K232" s="42" t="s">
        <v>5</v>
      </c>
      <c r="L232" s="43" t="s">
        <v>436</v>
      </c>
      <c r="M232" s="44" t="s">
        <v>437</v>
      </c>
      <c r="N232" s="45">
        <v>0</v>
      </c>
      <c r="O232" s="45">
        <v>0</v>
      </c>
      <c r="P232" s="45">
        <v>-41798855.799999997</v>
      </c>
      <c r="Q232" s="45">
        <v>-41798855.799999997</v>
      </c>
      <c r="R232" s="45">
        <v>0</v>
      </c>
      <c r="S232" s="46">
        <v>0</v>
      </c>
      <c r="T232" s="47" t="str">
        <f>IF(K232=Balanza_de_Comprobación35[[#This Row],[Columna1]],"S","N")</f>
        <v>S</v>
      </c>
      <c r="U232" s="47" t="str">
        <f>IF(L232=Balanza_de_Comprobación35[[#This Row],[Columna2]],"S","N")</f>
        <v>S</v>
      </c>
      <c r="V232" s="47" t="str">
        <f>IF(M232=Balanza_de_Comprobación35[[#This Row],[Columna3]],"S","N")</f>
        <v>S</v>
      </c>
      <c r="W232" s="47" t="str">
        <f>IF(N232=Balanza_de_Comprobación35[[#This Row],[Columna4]],"S","N")</f>
        <v>S</v>
      </c>
      <c r="X232" s="47" t="str">
        <f>IF(O232=Balanza_de_Comprobación35[[#This Row],[Columna5]],"S","N")</f>
        <v>S</v>
      </c>
      <c r="Y232" s="47" t="str">
        <f>IF(P232=Balanza_de_Comprobación35[[#This Row],[Columna6]],"S","N")</f>
        <v>S</v>
      </c>
      <c r="Z232" s="47" t="str">
        <f>IF(Q232=Balanza_de_Comprobación35[[#This Row],[Columna7]],"S","N")</f>
        <v>S</v>
      </c>
      <c r="AA232" s="47" t="str">
        <f>IF(R232=Balanza_de_Comprobación35[[#This Row],[Columna8]],"S","N")</f>
        <v>S</v>
      </c>
      <c r="AB232" s="47" t="str">
        <f>IF(S232=Balanza_de_Comprobación35[[#This Row],[Columna9]],"S","N")</f>
        <v>S</v>
      </c>
    </row>
    <row r="233" spans="1:28" x14ac:dyDescent="0.25">
      <c r="A233" s="33" t="s">
        <v>5</v>
      </c>
      <c r="B233" s="53" t="s">
        <v>438</v>
      </c>
      <c r="C233" s="3" t="s">
        <v>439</v>
      </c>
      <c r="D233" s="28">
        <v>0</v>
      </c>
      <c r="E233" s="28">
        <v>0</v>
      </c>
      <c r="F233" s="28">
        <v>-41798855.799999997</v>
      </c>
      <c r="G233" s="28">
        <v>-41798855.799999997</v>
      </c>
      <c r="H233" s="28">
        <v>0</v>
      </c>
      <c r="I233" s="29">
        <v>0</v>
      </c>
      <c r="K233" s="42" t="s">
        <v>5</v>
      </c>
      <c r="L233" s="43" t="s">
        <v>438</v>
      </c>
      <c r="M233" s="44" t="s">
        <v>439</v>
      </c>
      <c r="N233" s="45">
        <v>0</v>
      </c>
      <c r="O233" s="45">
        <v>0</v>
      </c>
      <c r="P233" s="45">
        <v>-41798855.799999997</v>
      </c>
      <c r="Q233" s="45">
        <v>-41798855.799999997</v>
      </c>
      <c r="R233" s="45">
        <v>0</v>
      </c>
      <c r="S233" s="46">
        <v>0</v>
      </c>
      <c r="T233" s="47" t="str">
        <f>IF(K233=Balanza_de_Comprobación35[[#This Row],[Columna1]],"S","N")</f>
        <v>S</v>
      </c>
      <c r="U233" s="47" t="str">
        <f>IF(L233=Balanza_de_Comprobación35[[#This Row],[Columna2]],"S","N")</f>
        <v>S</v>
      </c>
      <c r="V233" s="47" t="str">
        <f>IF(M233=Balanza_de_Comprobación35[[#This Row],[Columna3]],"S","N")</f>
        <v>S</v>
      </c>
      <c r="W233" s="47" t="str">
        <f>IF(N233=Balanza_de_Comprobación35[[#This Row],[Columna4]],"S","N")</f>
        <v>S</v>
      </c>
      <c r="X233" s="47" t="str">
        <f>IF(O233=Balanza_de_Comprobación35[[#This Row],[Columna5]],"S","N")</f>
        <v>S</v>
      </c>
      <c r="Y233" s="47" t="str">
        <f>IF(P233=Balanza_de_Comprobación35[[#This Row],[Columna6]],"S","N")</f>
        <v>S</v>
      </c>
      <c r="Z233" s="47" t="str">
        <f>IF(Q233=Balanza_de_Comprobación35[[#This Row],[Columna7]],"S","N")</f>
        <v>S</v>
      </c>
      <c r="AA233" s="47" t="str">
        <f>IF(R233=Balanza_de_Comprobación35[[#This Row],[Columna8]],"S","N")</f>
        <v>S</v>
      </c>
      <c r="AB233" s="47" t="str">
        <f>IF(S233=Balanza_de_Comprobación35[[#This Row],[Columna9]],"S","N")</f>
        <v>S</v>
      </c>
    </row>
    <row r="234" spans="1:28" x14ac:dyDescent="0.25">
      <c r="A234" s="33" t="s">
        <v>5</v>
      </c>
      <c r="B234" s="53" t="s">
        <v>440</v>
      </c>
      <c r="C234" s="3" t="s">
        <v>441</v>
      </c>
      <c r="D234" s="28">
        <v>553189619.60000002</v>
      </c>
      <c r="E234" s="28">
        <v>0</v>
      </c>
      <c r="F234" s="28">
        <v>-41798855.799999997</v>
      </c>
      <c r="G234" s="28">
        <v>0</v>
      </c>
      <c r="H234" s="28">
        <v>511390763.80000001</v>
      </c>
      <c r="I234" s="29">
        <v>0</v>
      </c>
      <c r="K234" s="42" t="s">
        <v>5</v>
      </c>
      <c r="L234" s="43" t="s">
        <v>440</v>
      </c>
      <c r="M234" s="44" t="s">
        <v>441</v>
      </c>
      <c r="N234" s="45">
        <v>553189619.60000002</v>
      </c>
      <c r="O234" s="45">
        <v>0</v>
      </c>
      <c r="P234" s="45">
        <v>-41798855.799999997</v>
      </c>
      <c r="Q234" s="45">
        <v>0</v>
      </c>
      <c r="R234" s="45">
        <v>511390763.80000001</v>
      </c>
      <c r="S234" s="46">
        <v>0</v>
      </c>
      <c r="T234" s="47" t="str">
        <f>IF(K234=Balanza_de_Comprobación35[[#This Row],[Columna1]],"S","N")</f>
        <v>S</v>
      </c>
      <c r="U234" s="47" t="str">
        <f>IF(L234=Balanza_de_Comprobación35[[#This Row],[Columna2]],"S","N")</f>
        <v>S</v>
      </c>
      <c r="V234" s="47" t="str">
        <f>IF(M234=Balanza_de_Comprobación35[[#This Row],[Columna3]],"S","N")</f>
        <v>S</v>
      </c>
      <c r="W234" s="47" t="str">
        <f>IF(N234=Balanza_de_Comprobación35[[#This Row],[Columna4]],"S","N")</f>
        <v>S</v>
      </c>
      <c r="X234" s="47" t="str">
        <f>IF(O234=Balanza_de_Comprobación35[[#This Row],[Columna5]],"S","N")</f>
        <v>S</v>
      </c>
      <c r="Y234" s="47" t="str">
        <f>IF(P234=Balanza_de_Comprobación35[[#This Row],[Columna6]],"S","N")</f>
        <v>S</v>
      </c>
      <c r="Z234" s="47" t="str">
        <f>IF(Q234=Balanza_de_Comprobación35[[#This Row],[Columna7]],"S","N")</f>
        <v>S</v>
      </c>
      <c r="AA234" s="47" t="str">
        <f>IF(R234=Balanza_de_Comprobación35[[#This Row],[Columna8]],"S","N")</f>
        <v>S</v>
      </c>
      <c r="AB234" s="47" t="str">
        <f>IF(S234=Balanza_de_Comprobación35[[#This Row],[Columna9]],"S","N")</f>
        <v>S</v>
      </c>
    </row>
    <row r="235" spans="1:28" x14ac:dyDescent="0.25">
      <c r="A235" s="33" t="s">
        <v>5</v>
      </c>
      <c r="B235" s="53" t="s">
        <v>442</v>
      </c>
      <c r="C235" s="3" t="s">
        <v>443</v>
      </c>
      <c r="D235" s="28">
        <v>240222894.77000001</v>
      </c>
      <c r="E235" s="28">
        <v>0</v>
      </c>
      <c r="F235" s="28">
        <v>-2928815.88</v>
      </c>
      <c r="G235" s="28">
        <v>0</v>
      </c>
      <c r="H235" s="28">
        <v>237294078.88999999</v>
      </c>
      <c r="I235" s="29">
        <v>0</v>
      </c>
      <c r="K235" s="42" t="s">
        <v>5</v>
      </c>
      <c r="L235" s="43" t="s">
        <v>442</v>
      </c>
      <c r="M235" s="44" t="s">
        <v>443</v>
      </c>
      <c r="N235" s="45">
        <v>240222894.77000001</v>
      </c>
      <c r="O235" s="45">
        <v>0</v>
      </c>
      <c r="P235" s="45">
        <v>-2928815.88</v>
      </c>
      <c r="Q235" s="45">
        <v>0</v>
      </c>
      <c r="R235" s="45">
        <v>237294078.88999999</v>
      </c>
      <c r="S235" s="46">
        <v>0</v>
      </c>
      <c r="T235" s="47" t="str">
        <f>IF(K235=Balanza_de_Comprobación35[[#This Row],[Columna1]],"S","N")</f>
        <v>S</v>
      </c>
      <c r="U235" s="47" t="str">
        <f>IF(L235=Balanza_de_Comprobación35[[#This Row],[Columna2]],"S","N")</f>
        <v>S</v>
      </c>
      <c r="V235" s="47" t="str">
        <f>IF(M235=Balanza_de_Comprobación35[[#This Row],[Columna3]],"S","N")</f>
        <v>S</v>
      </c>
      <c r="W235" s="47" t="str">
        <f>IF(N235=Balanza_de_Comprobación35[[#This Row],[Columna4]],"S","N")</f>
        <v>S</v>
      </c>
      <c r="X235" s="47" t="str">
        <f>IF(O235=Balanza_de_Comprobación35[[#This Row],[Columna5]],"S","N")</f>
        <v>S</v>
      </c>
      <c r="Y235" s="47" t="str">
        <f>IF(P235=Balanza_de_Comprobación35[[#This Row],[Columna6]],"S","N")</f>
        <v>S</v>
      </c>
      <c r="Z235" s="47" t="str">
        <f>IF(Q235=Balanza_de_Comprobación35[[#This Row],[Columna7]],"S","N")</f>
        <v>S</v>
      </c>
      <c r="AA235" s="47" t="str">
        <f>IF(R235=Balanza_de_Comprobación35[[#This Row],[Columna8]],"S","N")</f>
        <v>S</v>
      </c>
      <c r="AB235" s="47" t="str">
        <f>IF(S235=Balanza_de_Comprobación35[[#This Row],[Columna9]],"S","N")</f>
        <v>S</v>
      </c>
    </row>
    <row r="236" spans="1:28" x14ac:dyDescent="0.25">
      <c r="A236" s="33" t="s">
        <v>5</v>
      </c>
      <c r="B236" s="53" t="s">
        <v>729</v>
      </c>
      <c r="C236" s="3" t="s">
        <v>730</v>
      </c>
      <c r="D236" s="28">
        <v>2728539.48</v>
      </c>
      <c r="E236" s="28">
        <v>0</v>
      </c>
      <c r="F236" s="28">
        <v>0</v>
      </c>
      <c r="G236" s="28">
        <v>0</v>
      </c>
      <c r="H236" s="28">
        <v>2728539.48</v>
      </c>
      <c r="I236" s="29">
        <v>0</v>
      </c>
      <c r="K236" s="42" t="s">
        <v>5</v>
      </c>
      <c r="L236" s="43" t="s">
        <v>729</v>
      </c>
      <c r="M236" s="44" t="s">
        <v>730</v>
      </c>
      <c r="N236" s="45">
        <v>2728539.48</v>
      </c>
      <c r="O236" s="45">
        <v>0</v>
      </c>
      <c r="P236" s="45">
        <v>0</v>
      </c>
      <c r="Q236" s="45">
        <v>0</v>
      </c>
      <c r="R236" s="45">
        <v>2728539.48</v>
      </c>
      <c r="S236" s="46">
        <v>0</v>
      </c>
      <c r="T236" s="47" t="str">
        <f>IF(K236=Balanza_de_Comprobación35[[#This Row],[Columna1]],"S","N")</f>
        <v>S</v>
      </c>
      <c r="U236" s="47" t="str">
        <f>IF(L236=Balanza_de_Comprobación35[[#This Row],[Columna2]],"S","N")</f>
        <v>S</v>
      </c>
      <c r="V236" s="47" t="str">
        <f>IF(M236=Balanza_de_Comprobación35[[#This Row],[Columna3]],"S","N")</f>
        <v>S</v>
      </c>
      <c r="W236" s="47" t="str">
        <f>IF(N236=Balanza_de_Comprobación35[[#This Row],[Columna4]],"S","N")</f>
        <v>S</v>
      </c>
      <c r="X236" s="47" t="str">
        <f>IF(O236=Balanza_de_Comprobación35[[#This Row],[Columna5]],"S","N")</f>
        <v>S</v>
      </c>
      <c r="Y236" s="47" t="str">
        <f>IF(P236=Balanza_de_Comprobación35[[#This Row],[Columna6]],"S","N")</f>
        <v>S</v>
      </c>
      <c r="Z236" s="47" t="str">
        <f>IF(Q236=Balanza_de_Comprobación35[[#This Row],[Columna7]],"S","N")</f>
        <v>S</v>
      </c>
      <c r="AA236" s="47" t="str">
        <f>IF(R236=Balanza_de_Comprobación35[[#This Row],[Columna8]],"S","N")</f>
        <v>S</v>
      </c>
      <c r="AB236" s="47" t="str">
        <f>IF(S236=Balanza_de_Comprobación35[[#This Row],[Columna9]],"S","N")</f>
        <v>S</v>
      </c>
    </row>
    <row r="237" spans="1:28" x14ac:dyDescent="0.25">
      <c r="A237" s="33" t="s">
        <v>5</v>
      </c>
      <c r="B237" s="53" t="s">
        <v>444</v>
      </c>
      <c r="C237" s="3" t="s">
        <v>445</v>
      </c>
      <c r="D237" s="28">
        <v>207567583.25999999</v>
      </c>
      <c r="E237" s="28">
        <v>0</v>
      </c>
      <c r="F237" s="28">
        <v>0</v>
      </c>
      <c r="G237" s="28">
        <v>0</v>
      </c>
      <c r="H237" s="28">
        <v>207567583.25999999</v>
      </c>
      <c r="I237" s="29">
        <v>0</v>
      </c>
      <c r="K237" s="42" t="s">
        <v>5</v>
      </c>
      <c r="L237" s="43" t="s">
        <v>444</v>
      </c>
      <c r="M237" s="44" t="s">
        <v>445</v>
      </c>
      <c r="N237" s="45">
        <v>207567583.25999999</v>
      </c>
      <c r="O237" s="45">
        <v>0</v>
      </c>
      <c r="P237" s="45">
        <v>0</v>
      </c>
      <c r="Q237" s="45">
        <v>0</v>
      </c>
      <c r="R237" s="45">
        <v>207567583.25999999</v>
      </c>
      <c r="S237" s="46">
        <v>0</v>
      </c>
      <c r="T237" s="47" t="str">
        <f>IF(K237=Balanza_de_Comprobación35[[#This Row],[Columna1]],"S","N")</f>
        <v>S</v>
      </c>
      <c r="U237" s="47" t="str">
        <f>IF(L237=Balanza_de_Comprobación35[[#This Row],[Columna2]],"S","N")</f>
        <v>S</v>
      </c>
      <c r="V237" s="47" t="str">
        <f>IF(M237=Balanza_de_Comprobación35[[#This Row],[Columna3]],"S","N")</f>
        <v>S</v>
      </c>
      <c r="W237" s="47" t="str">
        <f>IF(N237=Balanza_de_Comprobación35[[#This Row],[Columna4]],"S","N")</f>
        <v>S</v>
      </c>
      <c r="X237" s="47" t="str">
        <f>IF(O237=Balanza_de_Comprobación35[[#This Row],[Columna5]],"S","N")</f>
        <v>S</v>
      </c>
      <c r="Y237" s="47" t="str">
        <f>IF(P237=Balanza_de_Comprobación35[[#This Row],[Columna6]],"S","N")</f>
        <v>S</v>
      </c>
      <c r="Z237" s="47" t="str">
        <f>IF(Q237=Balanza_de_Comprobación35[[#This Row],[Columna7]],"S","N")</f>
        <v>S</v>
      </c>
      <c r="AA237" s="47" t="str">
        <f>IF(R237=Balanza_de_Comprobación35[[#This Row],[Columna8]],"S","N")</f>
        <v>S</v>
      </c>
      <c r="AB237" s="47" t="str">
        <f>IF(S237=Balanza_de_Comprobación35[[#This Row],[Columna9]],"S","N")</f>
        <v>S</v>
      </c>
    </row>
    <row r="238" spans="1:28" x14ac:dyDescent="0.25">
      <c r="A238" s="33" t="s">
        <v>5</v>
      </c>
      <c r="B238" s="53" t="s">
        <v>446</v>
      </c>
      <c r="C238" s="3" t="s">
        <v>447</v>
      </c>
      <c r="D238" s="28">
        <v>582470.13</v>
      </c>
      <c r="E238" s="28">
        <v>0</v>
      </c>
      <c r="F238" s="28">
        <v>4563.93</v>
      </c>
      <c r="G238" s="28">
        <v>0</v>
      </c>
      <c r="H238" s="28">
        <v>587034.06000000006</v>
      </c>
      <c r="I238" s="29">
        <v>0</v>
      </c>
      <c r="K238" s="42" t="s">
        <v>5</v>
      </c>
      <c r="L238" s="43" t="s">
        <v>446</v>
      </c>
      <c r="M238" s="44" t="s">
        <v>447</v>
      </c>
      <c r="N238" s="45">
        <v>582470.13</v>
      </c>
      <c r="O238" s="45">
        <v>0</v>
      </c>
      <c r="P238" s="45">
        <v>4563.93</v>
      </c>
      <c r="Q238" s="45">
        <v>0</v>
      </c>
      <c r="R238" s="45">
        <v>587034.06000000006</v>
      </c>
      <c r="S238" s="46">
        <v>0</v>
      </c>
      <c r="T238" s="47" t="str">
        <f>IF(K238=Balanza_de_Comprobación35[[#This Row],[Columna1]],"S","N")</f>
        <v>S</v>
      </c>
      <c r="U238" s="47" t="str">
        <f>IF(L238=Balanza_de_Comprobación35[[#This Row],[Columna2]],"S","N")</f>
        <v>S</v>
      </c>
      <c r="V238" s="47" t="str">
        <f>IF(M238=Balanza_de_Comprobación35[[#This Row],[Columna3]],"S","N")</f>
        <v>S</v>
      </c>
      <c r="W238" s="47" t="str">
        <f>IF(N238=Balanza_de_Comprobación35[[#This Row],[Columna4]],"S","N")</f>
        <v>S</v>
      </c>
      <c r="X238" s="47" t="str">
        <f>IF(O238=Balanza_de_Comprobación35[[#This Row],[Columna5]],"S","N")</f>
        <v>S</v>
      </c>
      <c r="Y238" s="47" t="str">
        <f>IF(P238=Balanza_de_Comprobación35[[#This Row],[Columna6]],"S","N")</f>
        <v>S</v>
      </c>
      <c r="Z238" s="47" t="str">
        <f>IF(Q238=Balanza_de_Comprobación35[[#This Row],[Columna7]],"S","N")</f>
        <v>S</v>
      </c>
      <c r="AA238" s="47" t="str">
        <f>IF(R238=Balanza_de_Comprobación35[[#This Row],[Columna8]],"S","N")</f>
        <v>S</v>
      </c>
      <c r="AB238" s="47" t="str">
        <f>IF(S238=Balanza_de_Comprobación35[[#This Row],[Columna9]],"S","N")</f>
        <v>S</v>
      </c>
    </row>
    <row r="239" spans="1:28" x14ac:dyDescent="0.25">
      <c r="A239" s="33" t="s">
        <v>5</v>
      </c>
      <c r="B239" s="53" t="s">
        <v>448</v>
      </c>
      <c r="C239" s="3" t="s">
        <v>449</v>
      </c>
      <c r="D239" s="28">
        <v>2923</v>
      </c>
      <c r="E239" s="28">
        <v>0</v>
      </c>
      <c r="F239" s="28">
        <v>0</v>
      </c>
      <c r="G239" s="28">
        <v>0</v>
      </c>
      <c r="H239" s="28">
        <v>2923</v>
      </c>
      <c r="I239" s="29">
        <v>0</v>
      </c>
      <c r="K239" s="42" t="s">
        <v>5</v>
      </c>
      <c r="L239" s="43" t="s">
        <v>448</v>
      </c>
      <c r="M239" s="44" t="s">
        <v>449</v>
      </c>
      <c r="N239" s="45">
        <v>2923</v>
      </c>
      <c r="O239" s="45">
        <v>0</v>
      </c>
      <c r="P239" s="45">
        <v>0</v>
      </c>
      <c r="Q239" s="45">
        <v>0</v>
      </c>
      <c r="R239" s="45">
        <v>2923</v>
      </c>
      <c r="S239" s="46">
        <v>0</v>
      </c>
      <c r="T239" s="47" t="str">
        <f>IF(K239=Balanza_de_Comprobación35[[#This Row],[Columna1]],"S","N")</f>
        <v>S</v>
      </c>
      <c r="U239" s="47" t="str">
        <f>IF(L239=Balanza_de_Comprobación35[[#This Row],[Columna2]],"S","N")</f>
        <v>S</v>
      </c>
      <c r="V239" s="47" t="str">
        <f>IF(M239=Balanza_de_Comprobación35[[#This Row],[Columna3]],"S","N")</f>
        <v>S</v>
      </c>
      <c r="W239" s="47" t="str">
        <f>IF(N239=Balanza_de_Comprobación35[[#This Row],[Columna4]],"S","N")</f>
        <v>S</v>
      </c>
      <c r="X239" s="47" t="str">
        <f>IF(O239=Balanza_de_Comprobación35[[#This Row],[Columna5]],"S","N")</f>
        <v>S</v>
      </c>
      <c r="Y239" s="47" t="str">
        <f>IF(P239=Balanza_de_Comprobación35[[#This Row],[Columna6]],"S","N")</f>
        <v>S</v>
      </c>
      <c r="Z239" s="47" t="str">
        <f>IF(Q239=Balanza_de_Comprobación35[[#This Row],[Columna7]],"S","N")</f>
        <v>S</v>
      </c>
      <c r="AA239" s="47" t="str">
        <f>IF(R239=Balanza_de_Comprobación35[[#This Row],[Columna8]],"S","N")</f>
        <v>S</v>
      </c>
      <c r="AB239" s="47" t="str">
        <f>IF(S239=Balanza_de_Comprobación35[[#This Row],[Columna9]],"S","N")</f>
        <v>S</v>
      </c>
    </row>
    <row r="240" spans="1:28" x14ac:dyDescent="0.25">
      <c r="A240" s="33" t="s">
        <v>5</v>
      </c>
      <c r="B240" s="53" t="s">
        <v>450</v>
      </c>
      <c r="C240" s="3" t="s">
        <v>451</v>
      </c>
      <c r="D240" s="28">
        <v>4241733.9000000004</v>
      </c>
      <c r="E240" s="28">
        <v>0</v>
      </c>
      <c r="F240" s="28">
        <v>-737946.37</v>
      </c>
      <c r="G240" s="28">
        <v>0</v>
      </c>
      <c r="H240" s="28">
        <v>3503787.53</v>
      </c>
      <c r="I240" s="29">
        <v>0</v>
      </c>
      <c r="K240" s="42" t="s">
        <v>5</v>
      </c>
      <c r="L240" s="43" t="s">
        <v>450</v>
      </c>
      <c r="M240" s="44" t="s">
        <v>451</v>
      </c>
      <c r="N240" s="45">
        <v>4241733.9000000004</v>
      </c>
      <c r="O240" s="45">
        <v>0</v>
      </c>
      <c r="P240" s="45">
        <v>-737946.37</v>
      </c>
      <c r="Q240" s="45">
        <v>0</v>
      </c>
      <c r="R240" s="45">
        <v>3503787.53</v>
      </c>
      <c r="S240" s="46">
        <v>0</v>
      </c>
      <c r="T240" s="47" t="str">
        <f>IF(K240=Balanza_de_Comprobación35[[#This Row],[Columna1]],"S","N")</f>
        <v>S</v>
      </c>
      <c r="U240" s="47" t="str">
        <f>IF(L240=Balanza_de_Comprobación35[[#This Row],[Columna2]],"S","N")</f>
        <v>S</v>
      </c>
      <c r="V240" s="47" t="str">
        <f>IF(M240=Balanza_de_Comprobación35[[#This Row],[Columna3]],"S","N")</f>
        <v>S</v>
      </c>
      <c r="W240" s="47" t="str">
        <f>IF(N240=Balanza_de_Comprobación35[[#This Row],[Columna4]],"S","N")</f>
        <v>S</v>
      </c>
      <c r="X240" s="47" t="str">
        <f>IF(O240=Balanza_de_Comprobación35[[#This Row],[Columna5]],"S","N")</f>
        <v>S</v>
      </c>
      <c r="Y240" s="47" t="str">
        <f>IF(P240=Balanza_de_Comprobación35[[#This Row],[Columna6]],"S","N")</f>
        <v>S</v>
      </c>
      <c r="Z240" s="47" t="str">
        <f>IF(Q240=Balanza_de_Comprobación35[[#This Row],[Columna7]],"S","N")</f>
        <v>S</v>
      </c>
      <c r="AA240" s="47" t="str">
        <f>IF(R240=Balanza_de_Comprobación35[[#This Row],[Columna8]],"S","N")</f>
        <v>S</v>
      </c>
      <c r="AB240" s="47" t="str">
        <f>IF(S240=Balanza_de_Comprobación35[[#This Row],[Columna9]],"S","N")</f>
        <v>S</v>
      </c>
    </row>
    <row r="241" spans="1:28" x14ac:dyDescent="0.25">
      <c r="A241" s="33" t="s">
        <v>5</v>
      </c>
      <c r="B241" s="53" t="s">
        <v>452</v>
      </c>
      <c r="C241" s="3" t="s">
        <v>453</v>
      </c>
      <c r="D241" s="28">
        <v>3353950.77</v>
      </c>
      <c r="E241" s="28">
        <v>0</v>
      </c>
      <c r="F241" s="28">
        <v>0</v>
      </c>
      <c r="G241" s="28">
        <v>0</v>
      </c>
      <c r="H241" s="28">
        <v>3353950.77</v>
      </c>
      <c r="I241" s="29">
        <v>0</v>
      </c>
      <c r="K241" s="42" t="s">
        <v>5</v>
      </c>
      <c r="L241" s="43" t="s">
        <v>452</v>
      </c>
      <c r="M241" s="44" t="s">
        <v>453</v>
      </c>
      <c r="N241" s="45">
        <v>3353950.77</v>
      </c>
      <c r="O241" s="45">
        <v>0</v>
      </c>
      <c r="P241" s="45">
        <v>0</v>
      </c>
      <c r="Q241" s="45">
        <v>0</v>
      </c>
      <c r="R241" s="45">
        <v>3353950.77</v>
      </c>
      <c r="S241" s="46">
        <v>0</v>
      </c>
      <c r="T241" s="47" t="str">
        <f>IF(K241=Balanza_de_Comprobación35[[#This Row],[Columna1]],"S","N")</f>
        <v>S</v>
      </c>
      <c r="U241" s="47" t="str">
        <f>IF(L241=Balanza_de_Comprobación35[[#This Row],[Columna2]],"S","N")</f>
        <v>S</v>
      </c>
      <c r="V241" s="47" t="str">
        <f>IF(M241=Balanza_de_Comprobación35[[#This Row],[Columna3]],"S","N")</f>
        <v>S</v>
      </c>
      <c r="W241" s="47" t="str">
        <f>IF(N241=Balanza_de_Comprobación35[[#This Row],[Columna4]],"S","N")</f>
        <v>S</v>
      </c>
      <c r="X241" s="47" t="str">
        <f>IF(O241=Balanza_de_Comprobación35[[#This Row],[Columna5]],"S","N")</f>
        <v>S</v>
      </c>
      <c r="Y241" s="47" t="str">
        <f>IF(P241=Balanza_de_Comprobación35[[#This Row],[Columna6]],"S","N")</f>
        <v>S</v>
      </c>
      <c r="Z241" s="47" t="str">
        <f>IF(Q241=Balanza_de_Comprobación35[[#This Row],[Columna7]],"S","N")</f>
        <v>S</v>
      </c>
      <c r="AA241" s="47" t="str">
        <f>IF(R241=Balanza_de_Comprobación35[[#This Row],[Columna8]],"S","N")</f>
        <v>S</v>
      </c>
      <c r="AB241" s="47" t="str">
        <f>IF(S241=Balanza_de_Comprobación35[[#This Row],[Columna9]],"S","N")</f>
        <v>S</v>
      </c>
    </row>
    <row r="242" spans="1:28" x14ac:dyDescent="0.25">
      <c r="A242" s="33" t="s">
        <v>5</v>
      </c>
      <c r="B242" s="53" t="s">
        <v>454</v>
      </c>
      <c r="C242" s="3" t="s">
        <v>455</v>
      </c>
      <c r="D242" s="28">
        <v>4145226.48</v>
      </c>
      <c r="E242" s="28">
        <v>0</v>
      </c>
      <c r="F242" s="28">
        <v>31724</v>
      </c>
      <c r="G242" s="28">
        <v>0</v>
      </c>
      <c r="H242" s="28">
        <v>4176950.48</v>
      </c>
      <c r="I242" s="29">
        <v>0</v>
      </c>
      <c r="K242" s="42" t="s">
        <v>5</v>
      </c>
      <c r="L242" s="43" t="s">
        <v>454</v>
      </c>
      <c r="M242" s="44" t="s">
        <v>455</v>
      </c>
      <c r="N242" s="45">
        <v>4145226.48</v>
      </c>
      <c r="O242" s="45">
        <v>0</v>
      </c>
      <c r="P242" s="45">
        <v>31724</v>
      </c>
      <c r="Q242" s="45">
        <v>0</v>
      </c>
      <c r="R242" s="45">
        <v>4176950.48</v>
      </c>
      <c r="S242" s="46">
        <v>0</v>
      </c>
      <c r="T242" s="47" t="str">
        <f>IF(K242=Balanza_de_Comprobación35[[#This Row],[Columna1]],"S","N")</f>
        <v>S</v>
      </c>
      <c r="U242" s="47" t="str">
        <f>IF(L242=Balanza_de_Comprobación35[[#This Row],[Columna2]],"S","N")</f>
        <v>S</v>
      </c>
      <c r="V242" s="47" t="str">
        <f>IF(M242=Balanza_de_Comprobación35[[#This Row],[Columna3]],"S","N")</f>
        <v>S</v>
      </c>
      <c r="W242" s="47" t="str">
        <f>IF(N242=Balanza_de_Comprobación35[[#This Row],[Columna4]],"S","N")</f>
        <v>S</v>
      </c>
      <c r="X242" s="47" t="str">
        <f>IF(O242=Balanza_de_Comprobación35[[#This Row],[Columna5]],"S","N")</f>
        <v>S</v>
      </c>
      <c r="Y242" s="47" t="str">
        <f>IF(P242=Balanza_de_Comprobación35[[#This Row],[Columna6]],"S","N")</f>
        <v>S</v>
      </c>
      <c r="Z242" s="47" t="str">
        <f>IF(Q242=Balanza_de_Comprobación35[[#This Row],[Columna7]],"S","N")</f>
        <v>S</v>
      </c>
      <c r="AA242" s="47" t="str">
        <f>IF(R242=Balanza_de_Comprobación35[[#This Row],[Columna8]],"S","N")</f>
        <v>S</v>
      </c>
      <c r="AB242" s="47" t="str">
        <f>IF(S242=Balanza_de_Comprobación35[[#This Row],[Columna9]],"S","N")</f>
        <v>S</v>
      </c>
    </row>
    <row r="243" spans="1:28" x14ac:dyDescent="0.25">
      <c r="A243" s="33" t="s">
        <v>5</v>
      </c>
      <c r="B243" s="53" t="s">
        <v>456</v>
      </c>
      <c r="C243" s="3" t="s">
        <v>457</v>
      </c>
      <c r="D243" s="28">
        <v>4712215.8600000003</v>
      </c>
      <c r="E243" s="28">
        <v>0</v>
      </c>
      <c r="F243" s="28">
        <v>-2239730.75</v>
      </c>
      <c r="G243" s="28">
        <v>0</v>
      </c>
      <c r="H243" s="28">
        <v>2472485.11</v>
      </c>
      <c r="I243" s="29">
        <v>0</v>
      </c>
      <c r="K243" s="42" t="s">
        <v>5</v>
      </c>
      <c r="L243" s="43" t="s">
        <v>456</v>
      </c>
      <c r="M243" s="44" t="s">
        <v>457</v>
      </c>
      <c r="N243" s="45">
        <v>4712215.8600000003</v>
      </c>
      <c r="O243" s="45">
        <v>0</v>
      </c>
      <c r="P243" s="45">
        <v>-2239730.75</v>
      </c>
      <c r="Q243" s="45">
        <v>0</v>
      </c>
      <c r="R243" s="45">
        <v>2472485.11</v>
      </c>
      <c r="S243" s="46">
        <v>0</v>
      </c>
      <c r="T243" s="47" t="str">
        <f>IF(K243=Balanza_de_Comprobación35[[#This Row],[Columna1]],"S","N")</f>
        <v>S</v>
      </c>
      <c r="U243" s="47" t="str">
        <f>IF(L243=Balanza_de_Comprobación35[[#This Row],[Columna2]],"S","N")</f>
        <v>S</v>
      </c>
      <c r="V243" s="47" t="str">
        <f>IF(M243=Balanza_de_Comprobación35[[#This Row],[Columna3]],"S","N")</f>
        <v>S</v>
      </c>
      <c r="W243" s="47" t="str">
        <f>IF(N243=Balanza_de_Comprobación35[[#This Row],[Columna4]],"S","N")</f>
        <v>S</v>
      </c>
      <c r="X243" s="47" t="str">
        <f>IF(O243=Balanza_de_Comprobación35[[#This Row],[Columna5]],"S","N")</f>
        <v>S</v>
      </c>
      <c r="Y243" s="47" t="str">
        <f>IF(P243=Balanza_de_Comprobación35[[#This Row],[Columna6]],"S","N")</f>
        <v>S</v>
      </c>
      <c r="Z243" s="47" t="str">
        <f>IF(Q243=Balanza_de_Comprobación35[[#This Row],[Columna7]],"S","N")</f>
        <v>S</v>
      </c>
      <c r="AA243" s="47" t="str">
        <f>IF(R243=Balanza_de_Comprobación35[[#This Row],[Columna8]],"S","N")</f>
        <v>S</v>
      </c>
      <c r="AB243" s="47" t="str">
        <f>IF(S243=Balanza_de_Comprobación35[[#This Row],[Columna9]],"S","N")</f>
        <v>S</v>
      </c>
    </row>
    <row r="244" spans="1:28" x14ac:dyDescent="0.25">
      <c r="A244" s="33" t="s">
        <v>5</v>
      </c>
      <c r="B244" s="53" t="s">
        <v>458</v>
      </c>
      <c r="C244" s="3" t="s">
        <v>459</v>
      </c>
      <c r="D244" s="28">
        <v>3801103.16</v>
      </c>
      <c r="E244" s="28">
        <v>0</v>
      </c>
      <c r="F244" s="28">
        <v>-1210500</v>
      </c>
      <c r="G244" s="28">
        <v>0</v>
      </c>
      <c r="H244" s="28">
        <v>2590603.16</v>
      </c>
      <c r="I244" s="29">
        <v>0</v>
      </c>
      <c r="K244" s="42" t="s">
        <v>5</v>
      </c>
      <c r="L244" s="43" t="s">
        <v>458</v>
      </c>
      <c r="M244" s="44" t="s">
        <v>459</v>
      </c>
      <c r="N244" s="45">
        <v>3801103.16</v>
      </c>
      <c r="O244" s="45">
        <v>0</v>
      </c>
      <c r="P244" s="45">
        <v>-1210500</v>
      </c>
      <c r="Q244" s="45">
        <v>0</v>
      </c>
      <c r="R244" s="45">
        <v>2590603.16</v>
      </c>
      <c r="S244" s="46">
        <v>0</v>
      </c>
      <c r="T244" s="47" t="str">
        <f>IF(K244=Balanza_de_Comprobación35[[#This Row],[Columna1]],"S","N")</f>
        <v>S</v>
      </c>
      <c r="U244" s="47" t="str">
        <f>IF(L244=Balanza_de_Comprobación35[[#This Row],[Columna2]],"S","N")</f>
        <v>S</v>
      </c>
      <c r="V244" s="47" t="str">
        <f>IF(M244=Balanza_de_Comprobación35[[#This Row],[Columna3]],"S","N")</f>
        <v>S</v>
      </c>
      <c r="W244" s="47" t="str">
        <f>IF(N244=Balanza_de_Comprobación35[[#This Row],[Columna4]],"S","N")</f>
        <v>S</v>
      </c>
      <c r="X244" s="47" t="str">
        <f>IF(O244=Balanza_de_Comprobación35[[#This Row],[Columna5]],"S","N")</f>
        <v>S</v>
      </c>
      <c r="Y244" s="47" t="str">
        <f>IF(P244=Balanza_de_Comprobación35[[#This Row],[Columna6]],"S","N")</f>
        <v>S</v>
      </c>
      <c r="Z244" s="47" t="str">
        <f>IF(Q244=Balanza_de_Comprobación35[[#This Row],[Columna7]],"S","N")</f>
        <v>S</v>
      </c>
      <c r="AA244" s="47" t="str">
        <f>IF(R244=Balanza_de_Comprobación35[[#This Row],[Columna8]],"S","N")</f>
        <v>S</v>
      </c>
      <c r="AB244" s="47" t="str">
        <f>IF(S244=Balanza_de_Comprobación35[[#This Row],[Columna9]],"S","N")</f>
        <v>S</v>
      </c>
    </row>
    <row r="245" spans="1:28" x14ac:dyDescent="0.25">
      <c r="A245" s="33" t="s">
        <v>5</v>
      </c>
      <c r="B245" s="53" t="s">
        <v>460</v>
      </c>
      <c r="C245" s="3" t="s">
        <v>461</v>
      </c>
      <c r="D245" s="28">
        <v>7764727.4400000004</v>
      </c>
      <c r="E245" s="28">
        <v>0</v>
      </c>
      <c r="F245" s="28">
        <v>1223073.31</v>
      </c>
      <c r="G245" s="28">
        <v>0</v>
      </c>
      <c r="H245" s="28">
        <v>8987800.75</v>
      </c>
      <c r="I245" s="29">
        <v>0</v>
      </c>
      <c r="K245" s="42" t="s">
        <v>5</v>
      </c>
      <c r="L245" s="43" t="s">
        <v>460</v>
      </c>
      <c r="M245" s="44" t="s">
        <v>461</v>
      </c>
      <c r="N245" s="45">
        <v>7764727.4400000004</v>
      </c>
      <c r="O245" s="45">
        <v>0</v>
      </c>
      <c r="P245" s="45">
        <v>1223073.31</v>
      </c>
      <c r="Q245" s="45">
        <v>0</v>
      </c>
      <c r="R245" s="45">
        <v>8987800.75</v>
      </c>
      <c r="S245" s="46">
        <v>0</v>
      </c>
      <c r="T245" s="47" t="str">
        <f>IF(K245=Balanza_de_Comprobación35[[#This Row],[Columna1]],"S","N")</f>
        <v>S</v>
      </c>
      <c r="U245" s="47" t="str">
        <f>IF(L245=Balanza_de_Comprobación35[[#This Row],[Columna2]],"S","N")</f>
        <v>S</v>
      </c>
      <c r="V245" s="47" t="str">
        <f>IF(M245=Balanza_de_Comprobación35[[#This Row],[Columna3]],"S","N")</f>
        <v>S</v>
      </c>
      <c r="W245" s="47" t="str">
        <f>IF(N245=Balanza_de_Comprobación35[[#This Row],[Columna4]],"S","N")</f>
        <v>S</v>
      </c>
      <c r="X245" s="47" t="str">
        <f>IF(O245=Balanza_de_Comprobación35[[#This Row],[Columna5]],"S","N")</f>
        <v>S</v>
      </c>
      <c r="Y245" s="47" t="str">
        <f>IF(P245=Balanza_de_Comprobación35[[#This Row],[Columna6]],"S","N")</f>
        <v>S</v>
      </c>
      <c r="Z245" s="47" t="str">
        <f>IF(Q245=Balanza_de_Comprobación35[[#This Row],[Columna7]],"S","N")</f>
        <v>S</v>
      </c>
      <c r="AA245" s="47" t="str">
        <f>IF(R245=Balanza_de_Comprobación35[[#This Row],[Columna8]],"S","N")</f>
        <v>S</v>
      </c>
      <c r="AB245" s="47" t="str">
        <f>IF(S245=Balanza_de_Comprobación35[[#This Row],[Columna9]],"S","N")</f>
        <v>S</v>
      </c>
    </row>
    <row r="246" spans="1:28" x14ac:dyDescent="0.25">
      <c r="A246" s="33" t="s">
        <v>5</v>
      </c>
      <c r="B246" s="53" t="s">
        <v>462</v>
      </c>
      <c r="C246" s="3" t="s">
        <v>463</v>
      </c>
      <c r="D246" s="28">
        <v>1322421.29</v>
      </c>
      <c r="E246" s="28">
        <v>0</v>
      </c>
      <c r="F246" s="28">
        <v>0</v>
      </c>
      <c r="G246" s="28">
        <v>0</v>
      </c>
      <c r="H246" s="28">
        <v>1322421.29</v>
      </c>
      <c r="I246" s="29">
        <v>0</v>
      </c>
      <c r="K246" s="42" t="s">
        <v>5</v>
      </c>
      <c r="L246" s="43" t="s">
        <v>462</v>
      </c>
      <c r="M246" s="44" t="s">
        <v>463</v>
      </c>
      <c r="N246" s="45">
        <v>1322421.29</v>
      </c>
      <c r="O246" s="45">
        <v>0</v>
      </c>
      <c r="P246" s="45">
        <v>0</v>
      </c>
      <c r="Q246" s="45">
        <v>0</v>
      </c>
      <c r="R246" s="45">
        <v>1322421.29</v>
      </c>
      <c r="S246" s="46">
        <v>0</v>
      </c>
      <c r="T246" s="47" t="str">
        <f>IF(K246=Balanza_de_Comprobación35[[#This Row],[Columna1]],"S","N")</f>
        <v>S</v>
      </c>
      <c r="U246" s="47" t="str">
        <f>IF(L246=Balanza_de_Comprobación35[[#This Row],[Columna2]],"S","N")</f>
        <v>S</v>
      </c>
      <c r="V246" s="47" t="str">
        <f>IF(M246=Balanza_de_Comprobación35[[#This Row],[Columna3]],"S","N")</f>
        <v>S</v>
      </c>
      <c r="W246" s="47" t="str">
        <f>IF(N246=Balanza_de_Comprobación35[[#This Row],[Columna4]],"S","N")</f>
        <v>S</v>
      </c>
      <c r="X246" s="47" t="str">
        <f>IF(O246=Balanza_de_Comprobación35[[#This Row],[Columna5]],"S","N")</f>
        <v>S</v>
      </c>
      <c r="Y246" s="47" t="str">
        <f>IF(P246=Balanza_de_Comprobación35[[#This Row],[Columna6]],"S","N")</f>
        <v>S</v>
      </c>
      <c r="Z246" s="47" t="str">
        <f>IF(Q246=Balanza_de_Comprobación35[[#This Row],[Columna7]],"S","N")</f>
        <v>S</v>
      </c>
      <c r="AA246" s="47" t="str">
        <f>IF(R246=Balanza_de_Comprobación35[[#This Row],[Columna8]],"S","N")</f>
        <v>S</v>
      </c>
      <c r="AB246" s="47" t="str">
        <f>IF(S246=Balanza_de_Comprobación35[[#This Row],[Columna9]],"S","N")</f>
        <v>S</v>
      </c>
    </row>
    <row r="247" spans="1:28" x14ac:dyDescent="0.25">
      <c r="A247" s="33" t="s">
        <v>5</v>
      </c>
      <c r="B247" s="53" t="s">
        <v>464</v>
      </c>
      <c r="C247" s="3" t="s">
        <v>465</v>
      </c>
      <c r="D247" s="28">
        <v>137739266.58000001</v>
      </c>
      <c r="E247" s="28">
        <v>0</v>
      </c>
      <c r="F247" s="28">
        <v>-38886849.32</v>
      </c>
      <c r="G247" s="28">
        <v>0</v>
      </c>
      <c r="H247" s="28">
        <v>98852417.260000005</v>
      </c>
      <c r="I247" s="29">
        <v>0</v>
      </c>
      <c r="K247" s="42" t="s">
        <v>5</v>
      </c>
      <c r="L247" s="43" t="s">
        <v>464</v>
      </c>
      <c r="M247" s="44" t="s">
        <v>465</v>
      </c>
      <c r="N247" s="45">
        <v>137739266.58000001</v>
      </c>
      <c r="O247" s="45">
        <v>0</v>
      </c>
      <c r="P247" s="45">
        <v>-38886849.32</v>
      </c>
      <c r="Q247" s="45">
        <v>0</v>
      </c>
      <c r="R247" s="45">
        <v>98852417.260000005</v>
      </c>
      <c r="S247" s="46">
        <v>0</v>
      </c>
      <c r="T247" s="47" t="str">
        <f>IF(K247=Balanza_de_Comprobación35[[#This Row],[Columna1]],"S","N")</f>
        <v>S</v>
      </c>
      <c r="U247" s="47" t="str">
        <f>IF(L247=Balanza_de_Comprobación35[[#This Row],[Columna2]],"S","N")</f>
        <v>S</v>
      </c>
      <c r="V247" s="47" t="str">
        <f>IF(M247=Balanza_de_Comprobación35[[#This Row],[Columna3]],"S","N")</f>
        <v>S</v>
      </c>
      <c r="W247" s="47" t="str">
        <f>IF(N247=Balanza_de_Comprobación35[[#This Row],[Columna4]],"S","N")</f>
        <v>S</v>
      </c>
      <c r="X247" s="47" t="str">
        <f>IF(O247=Balanza_de_Comprobación35[[#This Row],[Columna5]],"S","N")</f>
        <v>S</v>
      </c>
      <c r="Y247" s="47" t="str">
        <f>IF(P247=Balanza_de_Comprobación35[[#This Row],[Columna6]],"S","N")</f>
        <v>S</v>
      </c>
      <c r="Z247" s="47" t="str">
        <f>IF(Q247=Balanza_de_Comprobación35[[#This Row],[Columna7]],"S","N")</f>
        <v>S</v>
      </c>
      <c r="AA247" s="47" t="str">
        <f>IF(R247=Balanza_de_Comprobación35[[#This Row],[Columna8]],"S","N")</f>
        <v>S</v>
      </c>
      <c r="AB247" s="47" t="str">
        <f>IF(S247=Balanza_de_Comprobación35[[#This Row],[Columna9]],"S","N")</f>
        <v>S</v>
      </c>
    </row>
    <row r="248" spans="1:28" x14ac:dyDescent="0.25">
      <c r="A248" s="33" t="s">
        <v>5</v>
      </c>
      <c r="B248" s="53" t="s">
        <v>466</v>
      </c>
      <c r="C248" s="3" t="s">
        <v>467</v>
      </c>
      <c r="D248" s="28">
        <v>60004928.539999999</v>
      </c>
      <c r="E248" s="28">
        <v>0</v>
      </c>
      <c r="F248" s="28">
        <v>-15000000</v>
      </c>
      <c r="G248" s="28">
        <v>0</v>
      </c>
      <c r="H248" s="28">
        <v>45004928.539999999</v>
      </c>
      <c r="I248" s="29">
        <v>0</v>
      </c>
      <c r="K248" s="42" t="s">
        <v>5</v>
      </c>
      <c r="L248" s="43" t="s">
        <v>466</v>
      </c>
      <c r="M248" s="44" t="s">
        <v>467</v>
      </c>
      <c r="N248" s="45">
        <v>60004928.539999999</v>
      </c>
      <c r="O248" s="45">
        <v>0</v>
      </c>
      <c r="P248" s="45">
        <v>-15000000</v>
      </c>
      <c r="Q248" s="45">
        <v>0</v>
      </c>
      <c r="R248" s="45">
        <v>45004928.539999999</v>
      </c>
      <c r="S248" s="46">
        <v>0</v>
      </c>
      <c r="T248" s="47" t="str">
        <f>IF(K248=Balanza_de_Comprobación35[[#This Row],[Columna1]],"S","N")</f>
        <v>S</v>
      </c>
      <c r="U248" s="47" t="str">
        <f>IF(L248=Balanza_de_Comprobación35[[#This Row],[Columna2]],"S","N")</f>
        <v>S</v>
      </c>
      <c r="V248" s="47" t="str">
        <f>IF(M248=Balanza_de_Comprobación35[[#This Row],[Columna3]],"S","N")</f>
        <v>S</v>
      </c>
      <c r="W248" s="47" t="str">
        <f>IF(N248=Balanza_de_Comprobación35[[#This Row],[Columna4]],"S","N")</f>
        <v>S</v>
      </c>
      <c r="X248" s="47" t="str">
        <f>IF(O248=Balanza_de_Comprobación35[[#This Row],[Columna5]],"S","N")</f>
        <v>S</v>
      </c>
      <c r="Y248" s="47" t="str">
        <f>IF(P248=Balanza_de_Comprobación35[[#This Row],[Columna6]],"S","N")</f>
        <v>S</v>
      </c>
      <c r="Z248" s="47" t="str">
        <f>IF(Q248=Balanza_de_Comprobación35[[#This Row],[Columna7]],"S","N")</f>
        <v>S</v>
      </c>
      <c r="AA248" s="47" t="str">
        <f>IF(R248=Balanza_de_Comprobación35[[#This Row],[Columna8]],"S","N")</f>
        <v>S</v>
      </c>
      <c r="AB248" s="47" t="str">
        <f>IF(S248=Balanza_de_Comprobación35[[#This Row],[Columna9]],"S","N")</f>
        <v>S</v>
      </c>
    </row>
    <row r="249" spans="1:28" x14ac:dyDescent="0.25">
      <c r="A249" s="33" t="s">
        <v>5</v>
      </c>
      <c r="B249" s="53" t="s">
        <v>731</v>
      </c>
      <c r="C249" s="3" t="s">
        <v>732</v>
      </c>
      <c r="D249" s="28">
        <v>71660547.959999993</v>
      </c>
      <c r="E249" s="28">
        <v>0</v>
      </c>
      <c r="F249" s="28">
        <v>-23886849.32</v>
      </c>
      <c r="G249" s="28">
        <v>0</v>
      </c>
      <c r="H249" s="28">
        <v>47773698.640000001</v>
      </c>
      <c r="I249" s="29">
        <v>0</v>
      </c>
      <c r="K249" s="42" t="s">
        <v>5</v>
      </c>
      <c r="L249" s="43" t="s">
        <v>731</v>
      </c>
      <c r="M249" s="44" t="s">
        <v>732</v>
      </c>
      <c r="N249" s="45">
        <v>71660547.959999993</v>
      </c>
      <c r="O249" s="45">
        <v>0</v>
      </c>
      <c r="P249" s="45">
        <v>-23886849.32</v>
      </c>
      <c r="Q249" s="45">
        <v>0</v>
      </c>
      <c r="R249" s="45">
        <v>47773698.640000001</v>
      </c>
      <c r="S249" s="46">
        <v>0</v>
      </c>
      <c r="T249" s="47" t="str">
        <f>IF(K249=Balanza_de_Comprobación35[[#This Row],[Columna1]],"S","N")</f>
        <v>S</v>
      </c>
      <c r="U249" s="47" t="str">
        <f>IF(L249=Balanza_de_Comprobación35[[#This Row],[Columna2]],"S","N")</f>
        <v>S</v>
      </c>
      <c r="V249" s="47" t="str">
        <f>IF(M249=Balanza_de_Comprobación35[[#This Row],[Columna3]],"S","N")</f>
        <v>S</v>
      </c>
      <c r="W249" s="47" t="str">
        <f>IF(N249=Balanza_de_Comprobación35[[#This Row],[Columna4]],"S","N")</f>
        <v>S</v>
      </c>
      <c r="X249" s="47" t="str">
        <f>IF(O249=Balanza_de_Comprobación35[[#This Row],[Columna5]],"S","N")</f>
        <v>S</v>
      </c>
      <c r="Y249" s="47" t="str">
        <f>IF(P249=Balanza_de_Comprobación35[[#This Row],[Columna6]],"S","N")</f>
        <v>S</v>
      </c>
      <c r="Z249" s="47" t="str">
        <f>IF(Q249=Balanza_de_Comprobación35[[#This Row],[Columna7]],"S","N")</f>
        <v>S</v>
      </c>
      <c r="AA249" s="47" t="str">
        <f>IF(R249=Balanza_de_Comprobación35[[#This Row],[Columna8]],"S","N")</f>
        <v>S</v>
      </c>
      <c r="AB249" s="47" t="str">
        <f>IF(S249=Balanza_de_Comprobación35[[#This Row],[Columna9]],"S","N")</f>
        <v>S</v>
      </c>
    </row>
    <row r="250" spans="1:28" x14ac:dyDescent="0.25">
      <c r="A250" s="33" t="s">
        <v>5</v>
      </c>
      <c r="B250" s="53" t="s">
        <v>733</v>
      </c>
      <c r="C250" s="3" t="s">
        <v>734</v>
      </c>
      <c r="D250" s="28">
        <v>6073790.0800000001</v>
      </c>
      <c r="E250" s="28">
        <v>0</v>
      </c>
      <c r="F250" s="28">
        <v>0</v>
      </c>
      <c r="G250" s="28">
        <v>0</v>
      </c>
      <c r="H250" s="28">
        <v>6073790.0800000001</v>
      </c>
      <c r="I250" s="29">
        <v>0</v>
      </c>
      <c r="K250" s="42" t="s">
        <v>5</v>
      </c>
      <c r="L250" s="43" t="s">
        <v>733</v>
      </c>
      <c r="M250" s="44" t="s">
        <v>734</v>
      </c>
      <c r="N250" s="45">
        <v>6073790.0800000001</v>
      </c>
      <c r="O250" s="45">
        <v>0</v>
      </c>
      <c r="P250" s="45">
        <v>0</v>
      </c>
      <c r="Q250" s="45">
        <v>0</v>
      </c>
      <c r="R250" s="45">
        <v>6073790.0800000001</v>
      </c>
      <c r="S250" s="46">
        <v>0</v>
      </c>
      <c r="T250" s="47" t="str">
        <f>IF(K250=Balanza_de_Comprobación35[[#This Row],[Columna1]],"S","N")</f>
        <v>S</v>
      </c>
      <c r="U250" s="47" t="str">
        <f>IF(L250=Balanza_de_Comprobación35[[#This Row],[Columna2]],"S","N")</f>
        <v>S</v>
      </c>
      <c r="V250" s="47" t="str">
        <f>IF(M250=Balanza_de_Comprobación35[[#This Row],[Columna3]],"S","N")</f>
        <v>S</v>
      </c>
      <c r="W250" s="47" t="str">
        <f>IF(N250=Balanza_de_Comprobación35[[#This Row],[Columna4]],"S","N")</f>
        <v>S</v>
      </c>
      <c r="X250" s="47" t="str">
        <f>IF(O250=Balanza_de_Comprobación35[[#This Row],[Columna5]],"S","N")</f>
        <v>S</v>
      </c>
      <c r="Y250" s="47" t="str">
        <f>IF(P250=Balanza_de_Comprobación35[[#This Row],[Columna6]],"S","N")</f>
        <v>S</v>
      </c>
      <c r="Z250" s="47" t="str">
        <f>IF(Q250=Balanza_de_Comprobación35[[#This Row],[Columna7]],"S","N")</f>
        <v>S</v>
      </c>
      <c r="AA250" s="47" t="str">
        <f>IF(R250=Balanza_de_Comprobación35[[#This Row],[Columna8]],"S","N")</f>
        <v>S</v>
      </c>
      <c r="AB250" s="47" t="str">
        <f>IF(S250=Balanza_de_Comprobación35[[#This Row],[Columna9]],"S","N")</f>
        <v>S</v>
      </c>
    </row>
    <row r="251" spans="1:28" x14ac:dyDescent="0.25">
      <c r="A251" s="33" t="s">
        <v>5</v>
      </c>
      <c r="B251" s="53" t="s">
        <v>468</v>
      </c>
      <c r="C251" s="3" t="s">
        <v>469</v>
      </c>
      <c r="D251" s="28">
        <v>175227458.25</v>
      </c>
      <c r="E251" s="28">
        <v>0</v>
      </c>
      <c r="F251" s="28">
        <v>16809.400000000001</v>
      </c>
      <c r="G251" s="28">
        <v>0</v>
      </c>
      <c r="H251" s="28">
        <v>175244267.65000001</v>
      </c>
      <c r="I251" s="29">
        <v>0</v>
      </c>
      <c r="K251" s="42" t="s">
        <v>5</v>
      </c>
      <c r="L251" s="43" t="s">
        <v>468</v>
      </c>
      <c r="M251" s="44" t="s">
        <v>469</v>
      </c>
      <c r="N251" s="45">
        <v>175227458.25</v>
      </c>
      <c r="O251" s="45">
        <v>0</v>
      </c>
      <c r="P251" s="45">
        <v>16809.400000000001</v>
      </c>
      <c r="Q251" s="45">
        <v>0</v>
      </c>
      <c r="R251" s="45">
        <v>175244267.65000001</v>
      </c>
      <c r="S251" s="46">
        <v>0</v>
      </c>
      <c r="T251" s="47" t="str">
        <f>IF(K251=Balanza_de_Comprobación35[[#This Row],[Columna1]],"S","N")</f>
        <v>S</v>
      </c>
      <c r="U251" s="47" t="str">
        <f>IF(L251=Balanza_de_Comprobación35[[#This Row],[Columna2]],"S","N")</f>
        <v>S</v>
      </c>
      <c r="V251" s="47" t="str">
        <f>IF(M251=Balanza_de_Comprobación35[[#This Row],[Columna3]],"S","N")</f>
        <v>S</v>
      </c>
      <c r="W251" s="47" t="str">
        <f>IF(N251=Balanza_de_Comprobación35[[#This Row],[Columna4]],"S","N")</f>
        <v>S</v>
      </c>
      <c r="X251" s="47" t="str">
        <f>IF(O251=Balanza_de_Comprobación35[[#This Row],[Columna5]],"S","N")</f>
        <v>S</v>
      </c>
      <c r="Y251" s="47" t="str">
        <f>IF(P251=Balanza_de_Comprobación35[[#This Row],[Columna6]],"S","N")</f>
        <v>S</v>
      </c>
      <c r="Z251" s="47" t="str">
        <f>IF(Q251=Balanza_de_Comprobación35[[#This Row],[Columna7]],"S","N")</f>
        <v>S</v>
      </c>
      <c r="AA251" s="47" t="str">
        <f>IF(R251=Balanza_de_Comprobación35[[#This Row],[Columna8]],"S","N")</f>
        <v>S</v>
      </c>
      <c r="AB251" s="47" t="str">
        <f>IF(S251=Balanza_de_Comprobación35[[#This Row],[Columna9]],"S","N")</f>
        <v>S</v>
      </c>
    </row>
    <row r="252" spans="1:28" x14ac:dyDescent="0.25">
      <c r="A252" s="33" t="s">
        <v>5</v>
      </c>
      <c r="B252" s="53" t="s">
        <v>470</v>
      </c>
      <c r="C252" s="3" t="s">
        <v>471</v>
      </c>
      <c r="D252" s="28">
        <v>232170.03</v>
      </c>
      <c r="E252" s="28">
        <v>0</v>
      </c>
      <c r="F252" s="28">
        <v>0</v>
      </c>
      <c r="G252" s="28">
        <v>0</v>
      </c>
      <c r="H252" s="28">
        <v>232170.03</v>
      </c>
      <c r="I252" s="29">
        <v>0</v>
      </c>
      <c r="K252" s="42" t="s">
        <v>5</v>
      </c>
      <c r="L252" s="43" t="s">
        <v>470</v>
      </c>
      <c r="M252" s="44" t="s">
        <v>471</v>
      </c>
      <c r="N252" s="45">
        <v>232170.03</v>
      </c>
      <c r="O252" s="45">
        <v>0</v>
      </c>
      <c r="P252" s="45">
        <v>0</v>
      </c>
      <c r="Q252" s="45">
        <v>0</v>
      </c>
      <c r="R252" s="45">
        <v>232170.03</v>
      </c>
      <c r="S252" s="46">
        <v>0</v>
      </c>
      <c r="T252" s="47" t="str">
        <f>IF(K252=Balanza_de_Comprobación35[[#This Row],[Columna1]],"S","N")</f>
        <v>S</v>
      </c>
      <c r="U252" s="47" t="str">
        <f>IF(L252=Balanza_de_Comprobación35[[#This Row],[Columna2]],"S","N")</f>
        <v>S</v>
      </c>
      <c r="V252" s="47" t="str">
        <f>IF(M252=Balanza_de_Comprobación35[[#This Row],[Columna3]],"S","N")</f>
        <v>S</v>
      </c>
      <c r="W252" s="47" t="str">
        <f>IF(N252=Balanza_de_Comprobación35[[#This Row],[Columna4]],"S","N")</f>
        <v>S</v>
      </c>
      <c r="X252" s="47" t="str">
        <f>IF(O252=Balanza_de_Comprobación35[[#This Row],[Columna5]],"S","N")</f>
        <v>S</v>
      </c>
      <c r="Y252" s="47" t="str">
        <f>IF(P252=Balanza_de_Comprobación35[[#This Row],[Columna6]],"S","N")</f>
        <v>S</v>
      </c>
      <c r="Z252" s="47" t="str">
        <f>IF(Q252=Balanza_de_Comprobación35[[#This Row],[Columna7]],"S","N")</f>
        <v>S</v>
      </c>
      <c r="AA252" s="47" t="str">
        <f>IF(R252=Balanza_de_Comprobación35[[#This Row],[Columna8]],"S","N")</f>
        <v>S</v>
      </c>
      <c r="AB252" s="47" t="str">
        <f>IF(S252=Balanza_de_Comprobación35[[#This Row],[Columna9]],"S","N")</f>
        <v>S</v>
      </c>
    </row>
    <row r="253" spans="1:28" x14ac:dyDescent="0.25">
      <c r="A253" s="33" t="s">
        <v>5</v>
      </c>
      <c r="B253" s="53" t="s">
        <v>472</v>
      </c>
      <c r="C253" s="3" t="s">
        <v>473</v>
      </c>
      <c r="D253" s="28">
        <v>4563.93</v>
      </c>
      <c r="E253" s="28">
        <v>0</v>
      </c>
      <c r="F253" s="28">
        <v>-4563.93</v>
      </c>
      <c r="G253" s="28">
        <v>0</v>
      </c>
      <c r="H253" s="28">
        <v>0</v>
      </c>
      <c r="I253" s="29">
        <v>0</v>
      </c>
      <c r="K253" s="42" t="s">
        <v>5</v>
      </c>
      <c r="L253" s="43" t="s">
        <v>472</v>
      </c>
      <c r="M253" s="44" t="s">
        <v>473</v>
      </c>
      <c r="N253" s="45">
        <v>4563.93</v>
      </c>
      <c r="O253" s="45">
        <v>0</v>
      </c>
      <c r="P253" s="45">
        <v>-4563.93</v>
      </c>
      <c r="Q253" s="45">
        <v>0</v>
      </c>
      <c r="R253" s="45">
        <v>0</v>
      </c>
      <c r="S253" s="46">
        <v>0</v>
      </c>
      <c r="T253" s="47" t="str">
        <f>IF(K253=Balanza_de_Comprobación35[[#This Row],[Columna1]],"S","N")</f>
        <v>S</v>
      </c>
      <c r="U253" s="47" t="str">
        <f>IF(L253=Balanza_de_Comprobación35[[#This Row],[Columna2]],"S","N")</f>
        <v>S</v>
      </c>
      <c r="V253" s="47" t="str">
        <f>IF(M253=Balanza_de_Comprobación35[[#This Row],[Columna3]],"S","N")</f>
        <v>S</v>
      </c>
      <c r="W253" s="47" t="str">
        <f>IF(N253=Balanza_de_Comprobación35[[#This Row],[Columna4]],"S","N")</f>
        <v>S</v>
      </c>
      <c r="X253" s="47" t="str">
        <f>IF(O253=Balanza_de_Comprobación35[[#This Row],[Columna5]],"S","N")</f>
        <v>S</v>
      </c>
      <c r="Y253" s="47" t="str">
        <f>IF(P253=Balanza_de_Comprobación35[[#This Row],[Columna6]],"S","N")</f>
        <v>S</v>
      </c>
      <c r="Z253" s="47" t="str">
        <f>IF(Q253=Balanza_de_Comprobación35[[#This Row],[Columna7]],"S","N")</f>
        <v>S</v>
      </c>
      <c r="AA253" s="47" t="str">
        <f>IF(R253=Balanza_de_Comprobación35[[#This Row],[Columna8]],"S","N")</f>
        <v>S</v>
      </c>
      <c r="AB253" s="47" t="str">
        <f>IF(S253=Balanza_de_Comprobación35[[#This Row],[Columna9]],"S","N")</f>
        <v>S</v>
      </c>
    </row>
    <row r="254" spans="1:28" x14ac:dyDescent="0.25">
      <c r="A254" s="33" t="s">
        <v>5</v>
      </c>
      <c r="B254" s="53" t="s">
        <v>474</v>
      </c>
      <c r="C254" s="3" t="s">
        <v>475</v>
      </c>
      <c r="D254" s="28">
        <v>59742.97</v>
      </c>
      <c r="E254" s="28">
        <v>0</v>
      </c>
      <c r="F254" s="28">
        <v>0</v>
      </c>
      <c r="G254" s="28">
        <v>0</v>
      </c>
      <c r="H254" s="28">
        <v>59742.97</v>
      </c>
      <c r="I254" s="29">
        <v>0</v>
      </c>
      <c r="K254" s="42" t="s">
        <v>5</v>
      </c>
      <c r="L254" s="43" t="s">
        <v>474</v>
      </c>
      <c r="M254" s="44" t="s">
        <v>475</v>
      </c>
      <c r="N254" s="45">
        <v>59742.97</v>
      </c>
      <c r="O254" s="45">
        <v>0</v>
      </c>
      <c r="P254" s="45">
        <v>0</v>
      </c>
      <c r="Q254" s="45">
        <v>0</v>
      </c>
      <c r="R254" s="45">
        <v>59742.97</v>
      </c>
      <c r="S254" s="46">
        <v>0</v>
      </c>
      <c r="T254" s="47" t="str">
        <f>IF(K254=Balanza_de_Comprobación35[[#This Row],[Columna1]],"S","N")</f>
        <v>S</v>
      </c>
      <c r="U254" s="47" t="str">
        <f>IF(L254=Balanza_de_Comprobación35[[#This Row],[Columna2]],"S","N")</f>
        <v>S</v>
      </c>
      <c r="V254" s="47" t="str">
        <f>IF(M254=Balanza_de_Comprobación35[[#This Row],[Columna3]],"S","N")</f>
        <v>S</v>
      </c>
      <c r="W254" s="47" t="str">
        <f>IF(N254=Balanza_de_Comprobación35[[#This Row],[Columna4]],"S","N")</f>
        <v>S</v>
      </c>
      <c r="X254" s="47" t="str">
        <f>IF(O254=Balanza_de_Comprobación35[[#This Row],[Columna5]],"S","N")</f>
        <v>S</v>
      </c>
      <c r="Y254" s="47" t="str">
        <f>IF(P254=Balanza_de_Comprobación35[[#This Row],[Columna6]],"S","N")</f>
        <v>S</v>
      </c>
      <c r="Z254" s="47" t="str">
        <f>IF(Q254=Balanza_de_Comprobación35[[#This Row],[Columna7]],"S","N")</f>
        <v>S</v>
      </c>
      <c r="AA254" s="47" t="str">
        <f>IF(R254=Balanza_de_Comprobación35[[#This Row],[Columna8]],"S","N")</f>
        <v>S</v>
      </c>
      <c r="AB254" s="47" t="str">
        <f>IF(S254=Balanza_de_Comprobación35[[#This Row],[Columna9]],"S","N")</f>
        <v>S</v>
      </c>
    </row>
    <row r="255" spans="1:28" x14ac:dyDescent="0.25">
      <c r="A255" s="33" t="s">
        <v>5</v>
      </c>
      <c r="B255" s="53" t="s">
        <v>476</v>
      </c>
      <c r="C255" s="3" t="s">
        <v>477</v>
      </c>
      <c r="D255" s="28">
        <v>760595.46</v>
      </c>
      <c r="E255" s="28">
        <v>0</v>
      </c>
      <c r="F255" s="28">
        <v>0</v>
      </c>
      <c r="G255" s="28">
        <v>0</v>
      </c>
      <c r="H255" s="28">
        <v>760595.46</v>
      </c>
      <c r="I255" s="29">
        <v>0</v>
      </c>
      <c r="K255" s="42" t="s">
        <v>5</v>
      </c>
      <c r="L255" s="43" t="s">
        <v>476</v>
      </c>
      <c r="M255" s="44" t="s">
        <v>477</v>
      </c>
      <c r="N255" s="45">
        <v>760595.46</v>
      </c>
      <c r="O255" s="45">
        <v>0</v>
      </c>
      <c r="P255" s="45">
        <v>0</v>
      </c>
      <c r="Q255" s="45">
        <v>0</v>
      </c>
      <c r="R255" s="45">
        <v>760595.46</v>
      </c>
      <c r="S255" s="46">
        <v>0</v>
      </c>
      <c r="T255" s="47" t="str">
        <f>IF(K255=Balanza_de_Comprobación35[[#This Row],[Columna1]],"S","N")</f>
        <v>S</v>
      </c>
      <c r="U255" s="47" t="str">
        <f>IF(L255=Balanza_de_Comprobación35[[#This Row],[Columna2]],"S","N")</f>
        <v>S</v>
      </c>
      <c r="V255" s="47" t="str">
        <f>IF(M255=Balanza_de_Comprobación35[[#This Row],[Columna3]],"S","N")</f>
        <v>S</v>
      </c>
      <c r="W255" s="47" t="str">
        <f>IF(N255=Balanza_de_Comprobación35[[#This Row],[Columna4]],"S","N")</f>
        <v>S</v>
      </c>
      <c r="X255" s="47" t="str">
        <f>IF(O255=Balanza_de_Comprobación35[[#This Row],[Columna5]],"S","N")</f>
        <v>S</v>
      </c>
      <c r="Y255" s="47" t="str">
        <f>IF(P255=Balanza_de_Comprobación35[[#This Row],[Columna6]],"S","N")</f>
        <v>S</v>
      </c>
      <c r="Z255" s="47" t="str">
        <f>IF(Q255=Balanza_de_Comprobación35[[#This Row],[Columna7]],"S","N")</f>
        <v>S</v>
      </c>
      <c r="AA255" s="47" t="str">
        <f>IF(R255=Balanza_de_Comprobación35[[#This Row],[Columna8]],"S","N")</f>
        <v>S</v>
      </c>
      <c r="AB255" s="47" t="str">
        <f>IF(S255=Balanza_de_Comprobación35[[#This Row],[Columna9]],"S","N")</f>
        <v>S</v>
      </c>
    </row>
    <row r="256" spans="1:28" x14ac:dyDescent="0.25">
      <c r="A256" s="33" t="s">
        <v>5</v>
      </c>
      <c r="B256" s="53" t="s">
        <v>478</v>
      </c>
      <c r="C256" s="3" t="s">
        <v>479</v>
      </c>
      <c r="D256" s="28">
        <v>1215587.22</v>
      </c>
      <c r="E256" s="28">
        <v>0</v>
      </c>
      <c r="F256" s="28">
        <v>0</v>
      </c>
      <c r="G256" s="28">
        <v>0</v>
      </c>
      <c r="H256" s="28">
        <v>1215587.22</v>
      </c>
      <c r="I256" s="29">
        <v>0</v>
      </c>
      <c r="K256" s="42" t="s">
        <v>5</v>
      </c>
      <c r="L256" s="43" t="s">
        <v>478</v>
      </c>
      <c r="M256" s="44" t="s">
        <v>479</v>
      </c>
      <c r="N256" s="45">
        <v>1215587.22</v>
      </c>
      <c r="O256" s="45">
        <v>0</v>
      </c>
      <c r="P256" s="45">
        <v>0</v>
      </c>
      <c r="Q256" s="45">
        <v>0</v>
      </c>
      <c r="R256" s="45">
        <v>1215587.22</v>
      </c>
      <c r="S256" s="46">
        <v>0</v>
      </c>
      <c r="T256" s="47" t="str">
        <f>IF(K256=Balanza_de_Comprobación35[[#This Row],[Columna1]],"S","N")</f>
        <v>S</v>
      </c>
      <c r="U256" s="47" t="str">
        <f>IF(L256=Balanza_de_Comprobación35[[#This Row],[Columna2]],"S","N")</f>
        <v>S</v>
      </c>
      <c r="V256" s="47" t="str">
        <f>IF(M256=Balanza_de_Comprobación35[[#This Row],[Columna3]],"S","N")</f>
        <v>S</v>
      </c>
      <c r="W256" s="47" t="str">
        <f>IF(N256=Balanza_de_Comprobación35[[#This Row],[Columna4]],"S","N")</f>
        <v>S</v>
      </c>
      <c r="X256" s="47" t="str">
        <f>IF(O256=Balanza_de_Comprobación35[[#This Row],[Columna5]],"S","N")</f>
        <v>S</v>
      </c>
      <c r="Y256" s="47" t="str">
        <f>IF(P256=Balanza_de_Comprobación35[[#This Row],[Columna6]],"S","N")</f>
        <v>S</v>
      </c>
      <c r="Z256" s="47" t="str">
        <f>IF(Q256=Balanza_de_Comprobación35[[#This Row],[Columna7]],"S","N")</f>
        <v>S</v>
      </c>
      <c r="AA256" s="47" t="str">
        <f>IF(R256=Balanza_de_Comprobación35[[#This Row],[Columna8]],"S","N")</f>
        <v>S</v>
      </c>
      <c r="AB256" s="47" t="str">
        <f>IF(S256=Balanza_de_Comprobación35[[#This Row],[Columna9]],"S","N")</f>
        <v>S</v>
      </c>
    </row>
    <row r="257" spans="1:28" x14ac:dyDescent="0.25">
      <c r="A257" s="33" t="s">
        <v>5</v>
      </c>
      <c r="B257" s="53" t="s">
        <v>480</v>
      </c>
      <c r="C257" s="3" t="s">
        <v>481</v>
      </c>
      <c r="D257" s="28">
        <v>3288390.28</v>
      </c>
      <c r="E257" s="28">
        <v>0</v>
      </c>
      <c r="F257" s="28">
        <v>21373.33</v>
      </c>
      <c r="G257" s="28">
        <v>0</v>
      </c>
      <c r="H257" s="28">
        <v>3309763.61</v>
      </c>
      <c r="I257" s="29">
        <v>0</v>
      </c>
      <c r="K257" s="42" t="s">
        <v>5</v>
      </c>
      <c r="L257" s="43" t="s">
        <v>480</v>
      </c>
      <c r="M257" s="44" t="s">
        <v>481</v>
      </c>
      <c r="N257" s="45">
        <v>3288390.28</v>
      </c>
      <c r="O257" s="45">
        <v>0</v>
      </c>
      <c r="P257" s="45">
        <v>21373.33</v>
      </c>
      <c r="Q257" s="45">
        <v>0</v>
      </c>
      <c r="R257" s="45">
        <v>3309763.61</v>
      </c>
      <c r="S257" s="46">
        <v>0</v>
      </c>
      <c r="T257" s="47" t="str">
        <f>IF(K257=Balanza_de_Comprobación35[[#This Row],[Columna1]],"S","N")</f>
        <v>S</v>
      </c>
      <c r="U257" s="47" t="str">
        <f>IF(L257=Balanza_de_Comprobación35[[#This Row],[Columna2]],"S","N")</f>
        <v>S</v>
      </c>
      <c r="V257" s="47" t="str">
        <f>IF(M257=Balanza_de_Comprobación35[[#This Row],[Columna3]],"S","N")</f>
        <v>S</v>
      </c>
      <c r="W257" s="47" t="str">
        <f>IF(N257=Balanza_de_Comprobación35[[#This Row],[Columna4]],"S","N")</f>
        <v>S</v>
      </c>
      <c r="X257" s="47" t="str">
        <f>IF(O257=Balanza_de_Comprobación35[[#This Row],[Columna5]],"S","N")</f>
        <v>S</v>
      </c>
      <c r="Y257" s="47" t="str">
        <f>IF(P257=Balanza_de_Comprobación35[[#This Row],[Columna6]],"S","N")</f>
        <v>S</v>
      </c>
      <c r="Z257" s="47" t="str">
        <f>IF(Q257=Balanza_de_Comprobación35[[#This Row],[Columna7]],"S","N")</f>
        <v>S</v>
      </c>
      <c r="AA257" s="47" t="str">
        <f>IF(R257=Balanza_de_Comprobación35[[#This Row],[Columna8]],"S","N")</f>
        <v>S</v>
      </c>
      <c r="AB257" s="47" t="str">
        <f>IF(S257=Balanza_de_Comprobación35[[#This Row],[Columna9]],"S","N")</f>
        <v>S</v>
      </c>
    </row>
    <row r="258" spans="1:28" x14ac:dyDescent="0.25">
      <c r="A258" s="33" t="s">
        <v>5</v>
      </c>
      <c r="B258" s="53" t="s">
        <v>482</v>
      </c>
      <c r="C258" s="3" t="s">
        <v>483</v>
      </c>
      <c r="D258" s="28">
        <v>147434350.33000001</v>
      </c>
      <c r="E258" s="28">
        <v>0</v>
      </c>
      <c r="F258" s="28">
        <v>0</v>
      </c>
      <c r="G258" s="28">
        <v>0</v>
      </c>
      <c r="H258" s="28">
        <v>147434350.33000001</v>
      </c>
      <c r="I258" s="29">
        <v>0</v>
      </c>
      <c r="K258" s="42" t="s">
        <v>5</v>
      </c>
      <c r="L258" s="43" t="s">
        <v>482</v>
      </c>
      <c r="M258" s="44" t="s">
        <v>483</v>
      </c>
      <c r="N258" s="45">
        <v>147434350.33000001</v>
      </c>
      <c r="O258" s="45">
        <v>0</v>
      </c>
      <c r="P258" s="45">
        <v>0</v>
      </c>
      <c r="Q258" s="45">
        <v>0</v>
      </c>
      <c r="R258" s="45">
        <v>147434350.33000001</v>
      </c>
      <c r="S258" s="46">
        <v>0</v>
      </c>
      <c r="T258" s="47" t="str">
        <f>IF(K258=Balanza_de_Comprobación35[[#This Row],[Columna1]],"S","N")</f>
        <v>S</v>
      </c>
      <c r="U258" s="47" t="str">
        <f>IF(L258=Balanza_de_Comprobación35[[#This Row],[Columna2]],"S","N")</f>
        <v>S</v>
      </c>
      <c r="V258" s="47" t="str">
        <f>IF(M258=Balanza_de_Comprobación35[[#This Row],[Columna3]],"S","N")</f>
        <v>S</v>
      </c>
      <c r="W258" s="47" t="str">
        <f>IF(N258=Balanza_de_Comprobación35[[#This Row],[Columna4]],"S","N")</f>
        <v>S</v>
      </c>
      <c r="X258" s="47" t="str">
        <f>IF(O258=Balanza_de_Comprobación35[[#This Row],[Columna5]],"S","N")</f>
        <v>S</v>
      </c>
      <c r="Y258" s="47" t="str">
        <f>IF(P258=Balanza_de_Comprobación35[[#This Row],[Columna6]],"S","N")</f>
        <v>S</v>
      </c>
      <c r="Z258" s="47" t="str">
        <f>IF(Q258=Balanza_de_Comprobación35[[#This Row],[Columna7]],"S","N")</f>
        <v>S</v>
      </c>
      <c r="AA258" s="47" t="str">
        <f>IF(R258=Balanza_de_Comprobación35[[#This Row],[Columna8]],"S","N")</f>
        <v>S</v>
      </c>
      <c r="AB258" s="47" t="str">
        <f>IF(S258=Balanza_de_Comprobación35[[#This Row],[Columna9]],"S","N")</f>
        <v>S</v>
      </c>
    </row>
    <row r="259" spans="1:28" x14ac:dyDescent="0.25">
      <c r="A259" s="33" t="s">
        <v>5</v>
      </c>
      <c r="B259" s="53" t="s">
        <v>484</v>
      </c>
      <c r="C259" s="3" t="s">
        <v>485</v>
      </c>
      <c r="D259" s="28">
        <v>5789101.5599999996</v>
      </c>
      <c r="E259" s="28">
        <v>0</v>
      </c>
      <c r="F259" s="28">
        <v>0</v>
      </c>
      <c r="G259" s="28">
        <v>0</v>
      </c>
      <c r="H259" s="28">
        <v>5789101.5599999996</v>
      </c>
      <c r="I259" s="29">
        <v>0</v>
      </c>
      <c r="K259" s="42" t="s">
        <v>5</v>
      </c>
      <c r="L259" s="43" t="s">
        <v>484</v>
      </c>
      <c r="M259" s="44" t="s">
        <v>485</v>
      </c>
      <c r="N259" s="45">
        <v>5789101.5599999996</v>
      </c>
      <c r="O259" s="45">
        <v>0</v>
      </c>
      <c r="P259" s="45">
        <v>0</v>
      </c>
      <c r="Q259" s="45">
        <v>0</v>
      </c>
      <c r="R259" s="45">
        <v>5789101.5599999996</v>
      </c>
      <c r="S259" s="46">
        <v>0</v>
      </c>
      <c r="T259" s="47" t="str">
        <f>IF(K259=Balanza_de_Comprobación35[[#This Row],[Columna1]],"S","N")</f>
        <v>S</v>
      </c>
      <c r="U259" s="47" t="str">
        <f>IF(L259=Balanza_de_Comprobación35[[#This Row],[Columna2]],"S","N")</f>
        <v>S</v>
      </c>
      <c r="V259" s="47" t="str">
        <f>IF(M259=Balanza_de_Comprobación35[[#This Row],[Columna3]],"S","N")</f>
        <v>S</v>
      </c>
      <c r="W259" s="47" t="str">
        <f>IF(N259=Balanza_de_Comprobación35[[#This Row],[Columna4]],"S","N")</f>
        <v>S</v>
      </c>
      <c r="X259" s="47" t="str">
        <f>IF(O259=Balanza_de_Comprobación35[[#This Row],[Columna5]],"S","N")</f>
        <v>S</v>
      </c>
      <c r="Y259" s="47" t="str">
        <f>IF(P259=Balanza_de_Comprobación35[[#This Row],[Columna6]],"S","N")</f>
        <v>S</v>
      </c>
      <c r="Z259" s="47" t="str">
        <f>IF(Q259=Balanza_de_Comprobación35[[#This Row],[Columna7]],"S","N")</f>
        <v>S</v>
      </c>
      <c r="AA259" s="47" t="str">
        <f>IF(R259=Balanza_de_Comprobación35[[#This Row],[Columna8]],"S","N")</f>
        <v>S</v>
      </c>
      <c r="AB259" s="47" t="str">
        <f>IF(S259=Balanza_de_Comprobación35[[#This Row],[Columna9]],"S","N")</f>
        <v>S</v>
      </c>
    </row>
    <row r="260" spans="1:28" x14ac:dyDescent="0.25">
      <c r="A260" s="33" t="s">
        <v>5</v>
      </c>
      <c r="B260" s="53" t="s">
        <v>486</v>
      </c>
      <c r="C260" s="3" t="s">
        <v>487</v>
      </c>
      <c r="D260" s="28">
        <v>19993.2</v>
      </c>
      <c r="E260" s="28">
        <v>0</v>
      </c>
      <c r="F260" s="28">
        <v>0</v>
      </c>
      <c r="G260" s="28">
        <v>0</v>
      </c>
      <c r="H260" s="28">
        <v>19993.2</v>
      </c>
      <c r="I260" s="29">
        <v>0</v>
      </c>
      <c r="K260" s="42" t="s">
        <v>5</v>
      </c>
      <c r="L260" s="43" t="s">
        <v>486</v>
      </c>
      <c r="M260" s="44" t="s">
        <v>487</v>
      </c>
      <c r="N260" s="45">
        <v>19993.2</v>
      </c>
      <c r="O260" s="45">
        <v>0</v>
      </c>
      <c r="P260" s="45">
        <v>0</v>
      </c>
      <c r="Q260" s="45">
        <v>0</v>
      </c>
      <c r="R260" s="45">
        <v>19993.2</v>
      </c>
      <c r="S260" s="46">
        <v>0</v>
      </c>
      <c r="T260" s="47" t="str">
        <f>IF(K260=Balanza_de_Comprobación35[[#This Row],[Columna1]],"S","N")</f>
        <v>S</v>
      </c>
      <c r="U260" s="47" t="str">
        <f>IF(L260=Balanza_de_Comprobación35[[#This Row],[Columna2]],"S","N")</f>
        <v>S</v>
      </c>
      <c r="V260" s="47" t="str">
        <f>IF(M260=Balanza_de_Comprobación35[[#This Row],[Columna3]],"S","N")</f>
        <v>S</v>
      </c>
      <c r="W260" s="47" t="str">
        <f>IF(N260=Balanza_de_Comprobación35[[#This Row],[Columna4]],"S","N")</f>
        <v>S</v>
      </c>
      <c r="X260" s="47" t="str">
        <f>IF(O260=Balanza_de_Comprobación35[[#This Row],[Columna5]],"S","N")</f>
        <v>S</v>
      </c>
      <c r="Y260" s="47" t="str">
        <f>IF(P260=Balanza_de_Comprobación35[[#This Row],[Columna6]],"S","N")</f>
        <v>S</v>
      </c>
      <c r="Z260" s="47" t="str">
        <f>IF(Q260=Balanza_de_Comprobación35[[#This Row],[Columna7]],"S","N")</f>
        <v>S</v>
      </c>
      <c r="AA260" s="47" t="str">
        <f>IF(R260=Balanza_de_Comprobación35[[#This Row],[Columna8]],"S","N")</f>
        <v>S</v>
      </c>
      <c r="AB260" s="47" t="str">
        <f>IF(S260=Balanza_de_Comprobación35[[#This Row],[Columna9]],"S","N")</f>
        <v>S</v>
      </c>
    </row>
    <row r="261" spans="1:28" x14ac:dyDescent="0.25">
      <c r="A261" s="33" t="s">
        <v>5</v>
      </c>
      <c r="B261" s="53" t="s">
        <v>488</v>
      </c>
      <c r="C261" s="3" t="s">
        <v>489</v>
      </c>
      <c r="D261" s="28">
        <v>4846012.2699999996</v>
      </c>
      <c r="E261" s="28">
        <v>0</v>
      </c>
      <c r="F261" s="28">
        <v>0</v>
      </c>
      <c r="G261" s="28">
        <v>0</v>
      </c>
      <c r="H261" s="28">
        <v>4846012.2699999996</v>
      </c>
      <c r="I261" s="29">
        <v>0</v>
      </c>
      <c r="K261" s="42" t="s">
        <v>5</v>
      </c>
      <c r="L261" s="43" t="s">
        <v>488</v>
      </c>
      <c r="M261" s="44" t="s">
        <v>489</v>
      </c>
      <c r="N261" s="45">
        <v>4846012.2699999996</v>
      </c>
      <c r="O261" s="45">
        <v>0</v>
      </c>
      <c r="P261" s="45">
        <v>0</v>
      </c>
      <c r="Q261" s="45">
        <v>0</v>
      </c>
      <c r="R261" s="45">
        <v>4846012.2699999996</v>
      </c>
      <c r="S261" s="46">
        <v>0</v>
      </c>
      <c r="T261" s="47" t="str">
        <f>IF(K261=Balanza_de_Comprobación35[[#This Row],[Columna1]],"S","N")</f>
        <v>S</v>
      </c>
      <c r="U261" s="47" t="str">
        <f>IF(L261=Balanza_de_Comprobación35[[#This Row],[Columna2]],"S","N")</f>
        <v>S</v>
      </c>
      <c r="V261" s="47" t="str">
        <f>IF(M261=Balanza_de_Comprobación35[[#This Row],[Columna3]],"S","N")</f>
        <v>S</v>
      </c>
      <c r="W261" s="47" t="str">
        <f>IF(N261=Balanza_de_Comprobación35[[#This Row],[Columna4]],"S","N")</f>
        <v>S</v>
      </c>
      <c r="X261" s="47" t="str">
        <f>IF(O261=Balanza_de_Comprobación35[[#This Row],[Columna5]],"S","N")</f>
        <v>S</v>
      </c>
      <c r="Y261" s="47" t="str">
        <f>IF(P261=Balanza_de_Comprobación35[[#This Row],[Columna6]],"S","N")</f>
        <v>S</v>
      </c>
      <c r="Z261" s="47" t="str">
        <f>IF(Q261=Balanza_de_Comprobación35[[#This Row],[Columna7]],"S","N")</f>
        <v>S</v>
      </c>
      <c r="AA261" s="47" t="str">
        <f>IF(R261=Balanza_de_Comprobación35[[#This Row],[Columna8]],"S","N")</f>
        <v>S</v>
      </c>
      <c r="AB261" s="47" t="str">
        <f>IF(S261=Balanza_de_Comprobación35[[#This Row],[Columna9]],"S","N")</f>
        <v>S</v>
      </c>
    </row>
    <row r="262" spans="1:28" x14ac:dyDescent="0.25">
      <c r="A262" s="33" t="s">
        <v>5</v>
      </c>
      <c r="B262" s="53" t="s">
        <v>490</v>
      </c>
      <c r="C262" s="3" t="s">
        <v>491</v>
      </c>
      <c r="D262" s="28">
        <v>6809627.7599999998</v>
      </c>
      <c r="E262" s="28">
        <v>0</v>
      </c>
      <c r="F262" s="28">
        <v>0</v>
      </c>
      <c r="G262" s="28">
        <v>0</v>
      </c>
      <c r="H262" s="28">
        <v>6809627.7599999998</v>
      </c>
      <c r="I262" s="29">
        <v>0</v>
      </c>
      <c r="K262" s="42" t="s">
        <v>5</v>
      </c>
      <c r="L262" s="43" t="s">
        <v>490</v>
      </c>
      <c r="M262" s="44" t="s">
        <v>491</v>
      </c>
      <c r="N262" s="45">
        <v>6809627.7599999998</v>
      </c>
      <c r="O262" s="45">
        <v>0</v>
      </c>
      <c r="P262" s="45">
        <v>0</v>
      </c>
      <c r="Q262" s="45">
        <v>0</v>
      </c>
      <c r="R262" s="45">
        <v>6809627.7599999998</v>
      </c>
      <c r="S262" s="46">
        <v>0</v>
      </c>
      <c r="T262" s="47" t="str">
        <f>IF(K262=Balanza_de_Comprobación35[[#This Row],[Columna1]],"S","N")</f>
        <v>S</v>
      </c>
      <c r="U262" s="47" t="str">
        <f>IF(L262=Balanza_de_Comprobación35[[#This Row],[Columna2]],"S","N")</f>
        <v>S</v>
      </c>
      <c r="V262" s="47" t="str">
        <f>IF(M262=Balanza_de_Comprobación35[[#This Row],[Columna3]],"S","N")</f>
        <v>S</v>
      </c>
      <c r="W262" s="47" t="str">
        <f>IF(N262=Balanza_de_Comprobación35[[#This Row],[Columna4]],"S","N")</f>
        <v>S</v>
      </c>
      <c r="X262" s="47" t="str">
        <f>IF(O262=Balanza_de_Comprobación35[[#This Row],[Columna5]],"S","N")</f>
        <v>S</v>
      </c>
      <c r="Y262" s="47" t="str">
        <f>IF(P262=Balanza_de_Comprobación35[[#This Row],[Columna6]],"S","N")</f>
        <v>S</v>
      </c>
      <c r="Z262" s="47" t="str">
        <f>IF(Q262=Balanza_de_Comprobación35[[#This Row],[Columna7]],"S","N")</f>
        <v>S</v>
      </c>
      <c r="AA262" s="47" t="str">
        <f>IF(R262=Balanza_de_Comprobación35[[#This Row],[Columna8]],"S","N")</f>
        <v>S</v>
      </c>
      <c r="AB262" s="47" t="str">
        <f>IF(S262=Balanza_de_Comprobación35[[#This Row],[Columna9]],"S","N")</f>
        <v>S</v>
      </c>
    </row>
    <row r="263" spans="1:28" x14ac:dyDescent="0.25">
      <c r="A263" s="33" t="s">
        <v>5</v>
      </c>
      <c r="B263" s="53" t="s">
        <v>492</v>
      </c>
      <c r="C263" s="3" t="s">
        <v>493</v>
      </c>
      <c r="D263" s="28">
        <v>4767323.24</v>
      </c>
      <c r="E263" s="28">
        <v>0</v>
      </c>
      <c r="F263" s="28">
        <v>0</v>
      </c>
      <c r="G263" s="28">
        <v>0</v>
      </c>
      <c r="H263" s="28">
        <v>4767323.24</v>
      </c>
      <c r="I263" s="29">
        <v>0</v>
      </c>
      <c r="K263" s="42" t="s">
        <v>5</v>
      </c>
      <c r="L263" s="43" t="s">
        <v>492</v>
      </c>
      <c r="M263" s="44" t="s">
        <v>493</v>
      </c>
      <c r="N263" s="45">
        <v>4767323.24</v>
      </c>
      <c r="O263" s="45">
        <v>0</v>
      </c>
      <c r="P263" s="45">
        <v>0</v>
      </c>
      <c r="Q263" s="45">
        <v>0</v>
      </c>
      <c r="R263" s="45">
        <v>4767323.24</v>
      </c>
      <c r="S263" s="46">
        <v>0</v>
      </c>
      <c r="T263" s="47" t="str">
        <f>IF(K263=Balanza_de_Comprobación35[[#This Row],[Columna1]],"S","N")</f>
        <v>S</v>
      </c>
      <c r="U263" s="47" t="str">
        <f>IF(L263=Balanza_de_Comprobación35[[#This Row],[Columna2]],"S","N")</f>
        <v>S</v>
      </c>
      <c r="V263" s="47" t="str">
        <f>IF(M263=Balanza_de_Comprobación35[[#This Row],[Columna3]],"S","N")</f>
        <v>S</v>
      </c>
      <c r="W263" s="47" t="str">
        <f>IF(N263=Balanza_de_Comprobación35[[#This Row],[Columna4]],"S","N")</f>
        <v>S</v>
      </c>
      <c r="X263" s="47" t="str">
        <f>IF(O263=Balanza_de_Comprobación35[[#This Row],[Columna5]],"S","N")</f>
        <v>S</v>
      </c>
      <c r="Y263" s="47" t="str">
        <f>IF(P263=Balanza_de_Comprobación35[[#This Row],[Columna6]],"S","N")</f>
        <v>S</v>
      </c>
      <c r="Z263" s="47" t="str">
        <f>IF(Q263=Balanza_de_Comprobación35[[#This Row],[Columna7]],"S","N")</f>
        <v>S</v>
      </c>
      <c r="AA263" s="47" t="str">
        <f>IF(R263=Balanza_de_Comprobación35[[#This Row],[Columna8]],"S","N")</f>
        <v>S</v>
      </c>
      <c r="AB263" s="47" t="str">
        <f>IF(S263=Balanza_de_Comprobación35[[#This Row],[Columna9]],"S","N")</f>
        <v>S</v>
      </c>
    </row>
    <row r="264" spans="1:28" x14ac:dyDescent="0.25">
      <c r="A264" s="33" t="s">
        <v>104</v>
      </c>
      <c r="B264" s="53" t="s">
        <v>494</v>
      </c>
      <c r="C264" s="3" t="s">
        <v>495</v>
      </c>
      <c r="D264" s="28">
        <v>0</v>
      </c>
      <c r="E264" s="28">
        <v>553189619.60000002</v>
      </c>
      <c r="F264" s="28">
        <v>0</v>
      </c>
      <c r="G264" s="28">
        <v>-41798855.799999997</v>
      </c>
      <c r="H264" s="28">
        <v>0</v>
      </c>
      <c r="I264" s="29">
        <v>511390763.80000001</v>
      </c>
      <c r="K264" s="42" t="s">
        <v>104</v>
      </c>
      <c r="L264" s="43" t="s">
        <v>494</v>
      </c>
      <c r="M264" s="44" t="s">
        <v>495</v>
      </c>
      <c r="N264" s="45">
        <v>0</v>
      </c>
      <c r="O264" s="45">
        <v>553189619.60000002</v>
      </c>
      <c r="P264" s="45">
        <v>0</v>
      </c>
      <c r="Q264" s="45">
        <v>-41798855.799999997</v>
      </c>
      <c r="R264" s="45">
        <v>0</v>
      </c>
      <c r="S264" s="46">
        <v>511390763.80000001</v>
      </c>
      <c r="T264" s="47" t="str">
        <f>IF(K264=Balanza_de_Comprobación35[[#This Row],[Columna1]],"S","N")</f>
        <v>S</v>
      </c>
      <c r="U264" s="47" t="str">
        <f>IF(L264=Balanza_de_Comprobación35[[#This Row],[Columna2]],"S","N")</f>
        <v>S</v>
      </c>
      <c r="V264" s="47" t="str">
        <f>IF(M264=Balanza_de_Comprobación35[[#This Row],[Columna3]],"S","N")</f>
        <v>S</v>
      </c>
      <c r="W264" s="47" t="str">
        <f>IF(N264=Balanza_de_Comprobación35[[#This Row],[Columna4]],"S","N")</f>
        <v>S</v>
      </c>
      <c r="X264" s="47" t="str">
        <f>IF(O264=Balanza_de_Comprobación35[[#This Row],[Columna5]],"S","N")</f>
        <v>S</v>
      </c>
      <c r="Y264" s="47" t="str">
        <f>IF(P264=Balanza_de_Comprobación35[[#This Row],[Columna6]],"S","N")</f>
        <v>S</v>
      </c>
      <c r="Z264" s="47" t="str">
        <f>IF(Q264=Balanza_de_Comprobación35[[#This Row],[Columna7]],"S","N")</f>
        <v>S</v>
      </c>
      <c r="AA264" s="47" t="str">
        <f>IF(R264=Balanza_de_Comprobación35[[#This Row],[Columna8]],"S","N")</f>
        <v>S</v>
      </c>
      <c r="AB264" s="47" t="str">
        <f>IF(S264=Balanza_de_Comprobación35[[#This Row],[Columna9]],"S","N")</f>
        <v>S</v>
      </c>
    </row>
    <row r="265" spans="1:28" x14ac:dyDescent="0.25">
      <c r="A265" s="33" t="s">
        <v>104</v>
      </c>
      <c r="B265" s="53" t="s">
        <v>496</v>
      </c>
      <c r="C265" s="3" t="s">
        <v>443</v>
      </c>
      <c r="D265" s="28">
        <v>0</v>
      </c>
      <c r="E265" s="28">
        <v>240222894.77000001</v>
      </c>
      <c r="F265" s="28">
        <v>0</v>
      </c>
      <c r="G265" s="28">
        <v>-2928815.88</v>
      </c>
      <c r="H265" s="28">
        <v>0</v>
      </c>
      <c r="I265" s="29">
        <v>237294078.88999999</v>
      </c>
      <c r="K265" s="42" t="s">
        <v>104</v>
      </c>
      <c r="L265" s="43" t="s">
        <v>496</v>
      </c>
      <c r="M265" s="44" t="s">
        <v>443</v>
      </c>
      <c r="N265" s="45">
        <v>0</v>
      </c>
      <c r="O265" s="45">
        <v>240222894.77000001</v>
      </c>
      <c r="P265" s="45">
        <v>0</v>
      </c>
      <c r="Q265" s="45">
        <v>-2928815.88</v>
      </c>
      <c r="R265" s="45">
        <v>0</v>
      </c>
      <c r="S265" s="46">
        <v>237294078.88999999</v>
      </c>
      <c r="T265" s="47" t="str">
        <f>IF(K265=Balanza_de_Comprobación35[[#This Row],[Columna1]],"S","N")</f>
        <v>S</v>
      </c>
      <c r="U265" s="47" t="str">
        <f>IF(L265=Balanza_de_Comprobación35[[#This Row],[Columna2]],"S","N")</f>
        <v>S</v>
      </c>
      <c r="V265" s="47" t="str">
        <f>IF(M265=Balanza_de_Comprobación35[[#This Row],[Columna3]],"S","N")</f>
        <v>S</v>
      </c>
      <c r="W265" s="47" t="str">
        <f>IF(N265=Balanza_de_Comprobación35[[#This Row],[Columna4]],"S","N")</f>
        <v>S</v>
      </c>
      <c r="X265" s="47" t="str">
        <f>IF(O265=Balanza_de_Comprobación35[[#This Row],[Columna5]],"S","N")</f>
        <v>S</v>
      </c>
      <c r="Y265" s="47" t="str">
        <f>IF(P265=Balanza_de_Comprobación35[[#This Row],[Columna6]],"S","N")</f>
        <v>S</v>
      </c>
      <c r="Z265" s="47" t="str">
        <f>IF(Q265=Balanza_de_Comprobación35[[#This Row],[Columna7]],"S","N")</f>
        <v>S</v>
      </c>
      <c r="AA265" s="47" t="str">
        <f>IF(R265=Balanza_de_Comprobación35[[#This Row],[Columna8]],"S","N")</f>
        <v>S</v>
      </c>
      <c r="AB265" s="47" t="str">
        <f>IF(S265=Balanza_de_Comprobación35[[#This Row],[Columna9]],"S","N")</f>
        <v>S</v>
      </c>
    </row>
    <row r="266" spans="1:28" x14ac:dyDescent="0.25">
      <c r="A266" s="33" t="s">
        <v>104</v>
      </c>
      <c r="B266" s="53" t="s">
        <v>735</v>
      </c>
      <c r="C266" s="3" t="s">
        <v>730</v>
      </c>
      <c r="D266" s="28">
        <v>0</v>
      </c>
      <c r="E266" s="28">
        <v>2728539.48</v>
      </c>
      <c r="F266" s="28">
        <v>0</v>
      </c>
      <c r="G266" s="28">
        <v>0</v>
      </c>
      <c r="H266" s="28">
        <v>0</v>
      </c>
      <c r="I266" s="29">
        <v>2728539.48</v>
      </c>
      <c r="K266" s="42" t="s">
        <v>104</v>
      </c>
      <c r="L266" s="43" t="s">
        <v>735</v>
      </c>
      <c r="M266" s="44" t="s">
        <v>730</v>
      </c>
      <c r="N266" s="45">
        <v>0</v>
      </c>
      <c r="O266" s="45">
        <v>2728539.48</v>
      </c>
      <c r="P266" s="45">
        <v>0</v>
      </c>
      <c r="Q266" s="45">
        <v>0</v>
      </c>
      <c r="R266" s="45">
        <v>0</v>
      </c>
      <c r="S266" s="46">
        <v>2728539.48</v>
      </c>
      <c r="T266" s="47" t="str">
        <f>IF(K266=Balanza_de_Comprobación35[[#This Row],[Columna1]],"S","N")</f>
        <v>S</v>
      </c>
      <c r="U266" s="47" t="str">
        <f>IF(L266=Balanza_de_Comprobación35[[#This Row],[Columna2]],"S","N")</f>
        <v>S</v>
      </c>
      <c r="V266" s="47" t="str">
        <f>IF(M266=Balanza_de_Comprobación35[[#This Row],[Columna3]],"S","N")</f>
        <v>S</v>
      </c>
      <c r="W266" s="47" t="str">
        <f>IF(N266=Balanza_de_Comprobación35[[#This Row],[Columna4]],"S","N")</f>
        <v>S</v>
      </c>
      <c r="X266" s="47" t="str">
        <f>IF(O266=Balanza_de_Comprobación35[[#This Row],[Columna5]],"S","N")</f>
        <v>S</v>
      </c>
      <c r="Y266" s="47" t="str">
        <f>IF(P266=Balanza_de_Comprobación35[[#This Row],[Columna6]],"S","N")</f>
        <v>S</v>
      </c>
      <c r="Z266" s="47" t="str">
        <f>IF(Q266=Balanza_de_Comprobación35[[#This Row],[Columna7]],"S","N")</f>
        <v>S</v>
      </c>
      <c r="AA266" s="47" t="str">
        <f>IF(R266=Balanza_de_Comprobación35[[#This Row],[Columna8]],"S","N")</f>
        <v>S</v>
      </c>
      <c r="AB266" s="47" t="str">
        <f>IF(S266=Balanza_de_Comprobación35[[#This Row],[Columna9]],"S","N")</f>
        <v>S</v>
      </c>
    </row>
    <row r="267" spans="1:28" x14ac:dyDescent="0.25">
      <c r="A267" s="33" t="s">
        <v>104</v>
      </c>
      <c r="B267" s="53" t="s">
        <v>497</v>
      </c>
      <c r="C267" s="3" t="s">
        <v>445</v>
      </c>
      <c r="D267" s="28">
        <v>0</v>
      </c>
      <c r="E267" s="28">
        <v>207567583.25999999</v>
      </c>
      <c r="F267" s="28">
        <v>0</v>
      </c>
      <c r="G267" s="28">
        <v>0</v>
      </c>
      <c r="H267" s="28">
        <v>0</v>
      </c>
      <c r="I267" s="29">
        <v>207567583.25999999</v>
      </c>
      <c r="K267" s="42" t="s">
        <v>104</v>
      </c>
      <c r="L267" s="43" t="s">
        <v>497</v>
      </c>
      <c r="M267" s="44" t="s">
        <v>445</v>
      </c>
      <c r="N267" s="45">
        <v>0</v>
      </c>
      <c r="O267" s="45">
        <v>207567583.25999999</v>
      </c>
      <c r="P267" s="45">
        <v>0</v>
      </c>
      <c r="Q267" s="45">
        <v>0</v>
      </c>
      <c r="R267" s="45">
        <v>0</v>
      </c>
      <c r="S267" s="46">
        <v>207567583.25999999</v>
      </c>
      <c r="T267" s="47" t="str">
        <f>IF(K267=Balanza_de_Comprobación35[[#This Row],[Columna1]],"S","N")</f>
        <v>S</v>
      </c>
      <c r="U267" s="47" t="str">
        <f>IF(L267=Balanza_de_Comprobación35[[#This Row],[Columna2]],"S","N")</f>
        <v>S</v>
      </c>
      <c r="V267" s="47" t="str">
        <f>IF(M267=Balanza_de_Comprobación35[[#This Row],[Columna3]],"S","N")</f>
        <v>S</v>
      </c>
      <c r="W267" s="47" t="str">
        <f>IF(N267=Balanza_de_Comprobación35[[#This Row],[Columna4]],"S","N")</f>
        <v>S</v>
      </c>
      <c r="X267" s="47" t="str">
        <f>IF(O267=Balanza_de_Comprobación35[[#This Row],[Columna5]],"S","N")</f>
        <v>S</v>
      </c>
      <c r="Y267" s="47" t="str">
        <f>IF(P267=Balanza_de_Comprobación35[[#This Row],[Columna6]],"S","N")</f>
        <v>S</v>
      </c>
      <c r="Z267" s="47" t="str">
        <f>IF(Q267=Balanza_de_Comprobación35[[#This Row],[Columna7]],"S","N")</f>
        <v>S</v>
      </c>
      <c r="AA267" s="47" t="str">
        <f>IF(R267=Balanza_de_Comprobación35[[#This Row],[Columna8]],"S","N")</f>
        <v>S</v>
      </c>
      <c r="AB267" s="47" t="str">
        <f>IF(S267=Balanza_de_Comprobación35[[#This Row],[Columna9]],"S","N")</f>
        <v>S</v>
      </c>
    </row>
    <row r="268" spans="1:28" x14ac:dyDescent="0.25">
      <c r="A268" s="33" t="s">
        <v>104</v>
      </c>
      <c r="B268" s="53" t="s">
        <v>498</v>
      </c>
      <c r="C268" s="3" t="s">
        <v>447</v>
      </c>
      <c r="D268" s="28">
        <v>0</v>
      </c>
      <c r="E268" s="28">
        <v>582470.13</v>
      </c>
      <c r="F268" s="28">
        <v>0</v>
      </c>
      <c r="G268" s="28">
        <v>4563.93</v>
      </c>
      <c r="H268" s="28">
        <v>0</v>
      </c>
      <c r="I268" s="29">
        <v>587034.06000000006</v>
      </c>
      <c r="K268" s="42" t="s">
        <v>104</v>
      </c>
      <c r="L268" s="43" t="s">
        <v>498</v>
      </c>
      <c r="M268" s="44" t="s">
        <v>447</v>
      </c>
      <c r="N268" s="45">
        <v>0</v>
      </c>
      <c r="O268" s="45">
        <v>582470.13</v>
      </c>
      <c r="P268" s="45">
        <v>0</v>
      </c>
      <c r="Q268" s="45">
        <v>4563.93</v>
      </c>
      <c r="R268" s="45">
        <v>0</v>
      </c>
      <c r="S268" s="46">
        <v>587034.06000000006</v>
      </c>
      <c r="T268" s="47" t="str">
        <f>IF(K268=Balanza_de_Comprobación35[[#This Row],[Columna1]],"S","N")</f>
        <v>S</v>
      </c>
      <c r="U268" s="47" t="str">
        <f>IF(L268=Balanza_de_Comprobación35[[#This Row],[Columna2]],"S","N")</f>
        <v>S</v>
      </c>
      <c r="V268" s="47" t="str">
        <f>IF(M268=Balanza_de_Comprobación35[[#This Row],[Columna3]],"S","N")</f>
        <v>S</v>
      </c>
      <c r="W268" s="47" t="str">
        <f>IF(N268=Balanza_de_Comprobación35[[#This Row],[Columna4]],"S","N")</f>
        <v>S</v>
      </c>
      <c r="X268" s="47" t="str">
        <f>IF(O268=Balanza_de_Comprobación35[[#This Row],[Columna5]],"S","N")</f>
        <v>S</v>
      </c>
      <c r="Y268" s="47" t="str">
        <f>IF(P268=Balanza_de_Comprobación35[[#This Row],[Columna6]],"S","N")</f>
        <v>S</v>
      </c>
      <c r="Z268" s="47" t="str">
        <f>IF(Q268=Balanza_de_Comprobación35[[#This Row],[Columna7]],"S","N")</f>
        <v>S</v>
      </c>
      <c r="AA268" s="47" t="str">
        <f>IF(R268=Balanza_de_Comprobación35[[#This Row],[Columna8]],"S","N")</f>
        <v>S</v>
      </c>
      <c r="AB268" s="47" t="str">
        <f>IF(S268=Balanza_de_Comprobación35[[#This Row],[Columna9]],"S","N")</f>
        <v>S</v>
      </c>
    </row>
    <row r="269" spans="1:28" x14ac:dyDescent="0.25">
      <c r="A269" s="33" t="s">
        <v>104</v>
      </c>
      <c r="B269" s="53" t="s">
        <v>499</v>
      </c>
      <c r="C269" s="3" t="s">
        <v>449</v>
      </c>
      <c r="D269" s="28">
        <v>0</v>
      </c>
      <c r="E269" s="28">
        <v>2923</v>
      </c>
      <c r="F269" s="28">
        <v>0</v>
      </c>
      <c r="G269" s="28">
        <v>0</v>
      </c>
      <c r="H269" s="28">
        <v>0</v>
      </c>
      <c r="I269" s="29">
        <v>2923</v>
      </c>
      <c r="K269" s="42" t="s">
        <v>104</v>
      </c>
      <c r="L269" s="43" t="s">
        <v>499</v>
      </c>
      <c r="M269" s="44" t="s">
        <v>449</v>
      </c>
      <c r="N269" s="45">
        <v>0</v>
      </c>
      <c r="O269" s="45">
        <v>2923</v>
      </c>
      <c r="P269" s="45">
        <v>0</v>
      </c>
      <c r="Q269" s="45">
        <v>0</v>
      </c>
      <c r="R269" s="45">
        <v>0</v>
      </c>
      <c r="S269" s="46">
        <v>2923</v>
      </c>
      <c r="T269" s="47" t="str">
        <f>IF(K269=Balanza_de_Comprobación35[[#This Row],[Columna1]],"S","N")</f>
        <v>S</v>
      </c>
      <c r="U269" s="47" t="str">
        <f>IF(L269=Balanza_de_Comprobación35[[#This Row],[Columna2]],"S","N")</f>
        <v>S</v>
      </c>
      <c r="V269" s="47" t="str">
        <f>IF(M269=Balanza_de_Comprobación35[[#This Row],[Columna3]],"S","N")</f>
        <v>S</v>
      </c>
      <c r="W269" s="47" t="str">
        <f>IF(N269=Balanza_de_Comprobación35[[#This Row],[Columna4]],"S","N")</f>
        <v>S</v>
      </c>
      <c r="X269" s="47" t="str">
        <f>IF(O269=Balanza_de_Comprobación35[[#This Row],[Columna5]],"S","N")</f>
        <v>S</v>
      </c>
      <c r="Y269" s="47" t="str">
        <f>IF(P269=Balanza_de_Comprobación35[[#This Row],[Columna6]],"S","N")</f>
        <v>S</v>
      </c>
      <c r="Z269" s="47" t="str">
        <f>IF(Q269=Balanza_de_Comprobación35[[#This Row],[Columna7]],"S","N")</f>
        <v>S</v>
      </c>
      <c r="AA269" s="47" t="str">
        <f>IF(R269=Balanza_de_Comprobación35[[#This Row],[Columna8]],"S","N")</f>
        <v>S</v>
      </c>
      <c r="AB269" s="47" t="str">
        <f>IF(S269=Balanza_de_Comprobación35[[#This Row],[Columna9]],"S","N")</f>
        <v>S</v>
      </c>
    </row>
    <row r="270" spans="1:28" x14ac:dyDescent="0.25">
      <c r="A270" s="33" t="s">
        <v>104</v>
      </c>
      <c r="B270" s="53" t="s">
        <v>500</v>
      </c>
      <c r="C270" s="3" t="s">
        <v>451</v>
      </c>
      <c r="D270" s="28">
        <v>0</v>
      </c>
      <c r="E270" s="28">
        <v>4241733.9000000004</v>
      </c>
      <c r="F270" s="28">
        <v>0</v>
      </c>
      <c r="G270" s="28">
        <v>-737946.37</v>
      </c>
      <c r="H270" s="28">
        <v>0</v>
      </c>
      <c r="I270" s="29">
        <v>3503787.53</v>
      </c>
      <c r="K270" s="42" t="s">
        <v>104</v>
      </c>
      <c r="L270" s="43" t="s">
        <v>500</v>
      </c>
      <c r="M270" s="44" t="s">
        <v>451</v>
      </c>
      <c r="N270" s="45">
        <v>0</v>
      </c>
      <c r="O270" s="45">
        <v>4241733.9000000004</v>
      </c>
      <c r="P270" s="45">
        <v>0</v>
      </c>
      <c r="Q270" s="45">
        <v>-737946.37</v>
      </c>
      <c r="R270" s="45">
        <v>0</v>
      </c>
      <c r="S270" s="46">
        <v>3503787.53</v>
      </c>
      <c r="T270" s="47" t="str">
        <f>IF(K270=Balanza_de_Comprobación35[[#This Row],[Columna1]],"S","N")</f>
        <v>S</v>
      </c>
      <c r="U270" s="47" t="str">
        <f>IF(L270=Balanza_de_Comprobación35[[#This Row],[Columna2]],"S","N")</f>
        <v>S</v>
      </c>
      <c r="V270" s="47" t="str">
        <f>IF(M270=Balanza_de_Comprobación35[[#This Row],[Columna3]],"S","N")</f>
        <v>S</v>
      </c>
      <c r="W270" s="47" t="str">
        <f>IF(N270=Balanza_de_Comprobación35[[#This Row],[Columna4]],"S","N")</f>
        <v>S</v>
      </c>
      <c r="X270" s="47" t="str">
        <f>IF(O270=Balanza_de_Comprobación35[[#This Row],[Columna5]],"S","N")</f>
        <v>S</v>
      </c>
      <c r="Y270" s="47" t="str">
        <f>IF(P270=Balanza_de_Comprobación35[[#This Row],[Columna6]],"S","N")</f>
        <v>S</v>
      </c>
      <c r="Z270" s="47" t="str">
        <f>IF(Q270=Balanza_de_Comprobación35[[#This Row],[Columna7]],"S","N")</f>
        <v>S</v>
      </c>
      <c r="AA270" s="47" t="str">
        <f>IF(R270=Balanza_de_Comprobación35[[#This Row],[Columna8]],"S","N")</f>
        <v>S</v>
      </c>
      <c r="AB270" s="47" t="str">
        <f>IF(S270=Balanza_de_Comprobación35[[#This Row],[Columna9]],"S","N")</f>
        <v>S</v>
      </c>
    </row>
    <row r="271" spans="1:28" x14ac:dyDescent="0.25">
      <c r="A271" s="33" t="s">
        <v>104</v>
      </c>
      <c r="B271" s="53" t="s">
        <v>501</v>
      </c>
      <c r="C271" s="3" t="s">
        <v>453</v>
      </c>
      <c r="D271" s="28">
        <v>0</v>
      </c>
      <c r="E271" s="28">
        <v>3353950.77</v>
      </c>
      <c r="F271" s="28">
        <v>0</v>
      </c>
      <c r="G271" s="28">
        <v>0</v>
      </c>
      <c r="H271" s="28">
        <v>0</v>
      </c>
      <c r="I271" s="29">
        <v>3353950.77</v>
      </c>
      <c r="K271" s="42" t="s">
        <v>104</v>
      </c>
      <c r="L271" s="43" t="s">
        <v>501</v>
      </c>
      <c r="M271" s="44" t="s">
        <v>453</v>
      </c>
      <c r="N271" s="45">
        <v>0</v>
      </c>
      <c r="O271" s="45">
        <v>3353950.77</v>
      </c>
      <c r="P271" s="45">
        <v>0</v>
      </c>
      <c r="Q271" s="45">
        <v>0</v>
      </c>
      <c r="R271" s="45">
        <v>0</v>
      </c>
      <c r="S271" s="46">
        <v>3353950.77</v>
      </c>
      <c r="T271" s="47" t="str">
        <f>IF(K271=Balanza_de_Comprobación35[[#This Row],[Columna1]],"S","N")</f>
        <v>S</v>
      </c>
      <c r="U271" s="47" t="str">
        <f>IF(L271=Balanza_de_Comprobación35[[#This Row],[Columna2]],"S","N")</f>
        <v>S</v>
      </c>
      <c r="V271" s="47" t="str">
        <f>IF(M271=Balanza_de_Comprobación35[[#This Row],[Columna3]],"S","N")</f>
        <v>S</v>
      </c>
      <c r="W271" s="47" t="str">
        <f>IF(N271=Balanza_de_Comprobación35[[#This Row],[Columna4]],"S","N")</f>
        <v>S</v>
      </c>
      <c r="X271" s="47" t="str">
        <f>IF(O271=Balanza_de_Comprobación35[[#This Row],[Columna5]],"S","N")</f>
        <v>S</v>
      </c>
      <c r="Y271" s="47" t="str">
        <f>IF(P271=Balanza_de_Comprobación35[[#This Row],[Columna6]],"S","N")</f>
        <v>S</v>
      </c>
      <c r="Z271" s="47" t="str">
        <f>IF(Q271=Balanza_de_Comprobación35[[#This Row],[Columna7]],"S","N")</f>
        <v>S</v>
      </c>
      <c r="AA271" s="47" t="str">
        <f>IF(R271=Balanza_de_Comprobación35[[#This Row],[Columna8]],"S","N")</f>
        <v>S</v>
      </c>
      <c r="AB271" s="47" t="str">
        <f>IF(S271=Balanza_de_Comprobación35[[#This Row],[Columna9]],"S","N")</f>
        <v>S</v>
      </c>
    </row>
    <row r="272" spans="1:28" x14ac:dyDescent="0.25">
      <c r="A272" s="33" t="s">
        <v>104</v>
      </c>
      <c r="B272" s="53" t="s">
        <v>502</v>
      </c>
      <c r="C272" s="3" t="s">
        <v>455</v>
      </c>
      <c r="D272" s="28">
        <v>0</v>
      </c>
      <c r="E272" s="28">
        <v>4145226.48</v>
      </c>
      <c r="F272" s="28">
        <v>0</v>
      </c>
      <c r="G272" s="28">
        <v>31724</v>
      </c>
      <c r="H272" s="28">
        <v>0</v>
      </c>
      <c r="I272" s="29">
        <v>4176950.48</v>
      </c>
      <c r="K272" s="42" t="s">
        <v>104</v>
      </c>
      <c r="L272" s="43" t="s">
        <v>502</v>
      </c>
      <c r="M272" s="44" t="s">
        <v>455</v>
      </c>
      <c r="N272" s="45">
        <v>0</v>
      </c>
      <c r="O272" s="45">
        <v>4145226.48</v>
      </c>
      <c r="P272" s="45">
        <v>0</v>
      </c>
      <c r="Q272" s="45">
        <v>31724</v>
      </c>
      <c r="R272" s="45">
        <v>0</v>
      </c>
      <c r="S272" s="46">
        <v>4176950.48</v>
      </c>
      <c r="T272" s="47" t="str">
        <f>IF(K272=Balanza_de_Comprobación35[[#This Row],[Columna1]],"S","N")</f>
        <v>S</v>
      </c>
      <c r="U272" s="47" t="str">
        <f>IF(L272=Balanza_de_Comprobación35[[#This Row],[Columna2]],"S","N")</f>
        <v>S</v>
      </c>
      <c r="V272" s="47" t="str">
        <f>IF(M272=Balanza_de_Comprobación35[[#This Row],[Columna3]],"S","N")</f>
        <v>S</v>
      </c>
      <c r="W272" s="47" t="str">
        <f>IF(N272=Balanza_de_Comprobación35[[#This Row],[Columna4]],"S","N")</f>
        <v>S</v>
      </c>
      <c r="X272" s="47" t="str">
        <f>IF(O272=Balanza_de_Comprobación35[[#This Row],[Columna5]],"S","N")</f>
        <v>S</v>
      </c>
      <c r="Y272" s="47" t="str">
        <f>IF(P272=Balanza_de_Comprobación35[[#This Row],[Columna6]],"S","N")</f>
        <v>S</v>
      </c>
      <c r="Z272" s="47" t="str">
        <f>IF(Q272=Balanza_de_Comprobación35[[#This Row],[Columna7]],"S","N")</f>
        <v>S</v>
      </c>
      <c r="AA272" s="47" t="str">
        <f>IF(R272=Balanza_de_Comprobación35[[#This Row],[Columna8]],"S","N")</f>
        <v>S</v>
      </c>
      <c r="AB272" s="47" t="str">
        <f>IF(S272=Balanza_de_Comprobación35[[#This Row],[Columna9]],"S","N")</f>
        <v>S</v>
      </c>
    </row>
    <row r="273" spans="1:28" x14ac:dyDescent="0.25">
      <c r="A273" s="33" t="s">
        <v>104</v>
      </c>
      <c r="B273" s="53" t="s">
        <v>503</v>
      </c>
      <c r="C273" s="3" t="s">
        <v>457</v>
      </c>
      <c r="D273" s="28">
        <v>0</v>
      </c>
      <c r="E273" s="28">
        <v>4712215.8600000003</v>
      </c>
      <c r="F273" s="28">
        <v>0</v>
      </c>
      <c r="G273" s="28">
        <v>-2239730.75</v>
      </c>
      <c r="H273" s="28">
        <v>0</v>
      </c>
      <c r="I273" s="29">
        <v>2472485.11</v>
      </c>
      <c r="K273" s="42" t="s">
        <v>104</v>
      </c>
      <c r="L273" s="43" t="s">
        <v>503</v>
      </c>
      <c r="M273" s="44" t="s">
        <v>457</v>
      </c>
      <c r="N273" s="45">
        <v>0</v>
      </c>
      <c r="O273" s="45">
        <v>4712215.8600000003</v>
      </c>
      <c r="P273" s="45">
        <v>0</v>
      </c>
      <c r="Q273" s="45">
        <v>-2239730.75</v>
      </c>
      <c r="R273" s="45">
        <v>0</v>
      </c>
      <c r="S273" s="46">
        <v>2472485.11</v>
      </c>
      <c r="T273" s="47" t="str">
        <f>IF(K273=Balanza_de_Comprobación35[[#This Row],[Columna1]],"S","N")</f>
        <v>S</v>
      </c>
      <c r="U273" s="47" t="str">
        <f>IF(L273=Balanza_de_Comprobación35[[#This Row],[Columna2]],"S","N")</f>
        <v>S</v>
      </c>
      <c r="V273" s="47" t="str">
        <f>IF(M273=Balanza_de_Comprobación35[[#This Row],[Columna3]],"S","N")</f>
        <v>S</v>
      </c>
      <c r="W273" s="47" t="str">
        <f>IF(N273=Balanza_de_Comprobación35[[#This Row],[Columna4]],"S","N")</f>
        <v>S</v>
      </c>
      <c r="X273" s="47" t="str">
        <f>IF(O273=Balanza_de_Comprobación35[[#This Row],[Columna5]],"S","N")</f>
        <v>S</v>
      </c>
      <c r="Y273" s="47" t="str">
        <f>IF(P273=Balanza_de_Comprobación35[[#This Row],[Columna6]],"S","N")</f>
        <v>S</v>
      </c>
      <c r="Z273" s="47" t="str">
        <f>IF(Q273=Balanza_de_Comprobación35[[#This Row],[Columna7]],"S","N")</f>
        <v>S</v>
      </c>
      <c r="AA273" s="47" t="str">
        <f>IF(R273=Balanza_de_Comprobación35[[#This Row],[Columna8]],"S","N")</f>
        <v>S</v>
      </c>
      <c r="AB273" s="47" t="str">
        <f>IF(S273=Balanza_de_Comprobación35[[#This Row],[Columna9]],"S","N")</f>
        <v>S</v>
      </c>
    </row>
    <row r="274" spans="1:28" x14ac:dyDescent="0.25">
      <c r="A274" s="33" t="s">
        <v>104</v>
      </c>
      <c r="B274" s="53" t="s">
        <v>504</v>
      </c>
      <c r="C274" s="3" t="s">
        <v>459</v>
      </c>
      <c r="D274" s="28">
        <v>0</v>
      </c>
      <c r="E274" s="28">
        <v>3801103.16</v>
      </c>
      <c r="F274" s="28">
        <v>0</v>
      </c>
      <c r="G274" s="28">
        <v>-1210500</v>
      </c>
      <c r="H274" s="28">
        <v>0</v>
      </c>
      <c r="I274" s="29">
        <v>2590603.16</v>
      </c>
      <c r="K274" s="42" t="s">
        <v>104</v>
      </c>
      <c r="L274" s="43" t="s">
        <v>504</v>
      </c>
      <c r="M274" s="44" t="s">
        <v>459</v>
      </c>
      <c r="N274" s="45">
        <v>0</v>
      </c>
      <c r="O274" s="45">
        <v>3801103.16</v>
      </c>
      <c r="P274" s="45">
        <v>0</v>
      </c>
      <c r="Q274" s="45">
        <v>-1210500</v>
      </c>
      <c r="R274" s="45">
        <v>0</v>
      </c>
      <c r="S274" s="46">
        <v>2590603.16</v>
      </c>
      <c r="T274" s="47" t="str">
        <f>IF(K274=Balanza_de_Comprobación35[[#This Row],[Columna1]],"S","N")</f>
        <v>S</v>
      </c>
      <c r="U274" s="47" t="str">
        <f>IF(L274=Balanza_de_Comprobación35[[#This Row],[Columna2]],"S","N")</f>
        <v>S</v>
      </c>
      <c r="V274" s="47" t="str">
        <f>IF(M274=Balanza_de_Comprobación35[[#This Row],[Columna3]],"S","N")</f>
        <v>S</v>
      </c>
      <c r="W274" s="47" t="str">
        <f>IF(N274=Balanza_de_Comprobación35[[#This Row],[Columna4]],"S","N")</f>
        <v>S</v>
      </c>
      <c r="X274" s="47" t="str">
        <f>IF(O274=Balanza_de_Comprobación35[[#This Row],[Columna5]],"S","N")</f>
        <v>S</v>
      </c>
      <c r="Y274" s="47" t="str">
        <f>IF(P274=Balanza_de_Comprobación35[[#This Row],[Columna6]],"S","N")</f>
        <v>S</v>
      </c>
      <c r="Z274" s="47" t="str">
        <f>IF(Q274=Balanza_de_Comprobación35[[#This Row],[Columna7]],"S","N")</f>
        <v>S</v>
      </c>
      <c r="AA274" s="47" t="str">
        <f>IF(R274=Balanza_de_Comprobación35[[#This Row],[Columna8]],"S","N")</f>
        <v>S</v>
      </c>
      <c r="AB274" s="47" t="str">
        <f>IF(S274=Balanza_de_Comprobación35[[#This Row],[Columna9]],"S","N")</f>
        <v>S</v>
      </c>
    </row>
    <row r="275" spans="1:28" x14ac:dyDescent="0.25">
      <c r="A275" s="33" t="s">
        <v>104</v>
      </c>
      <c r="B275" s="53" t="s">
        <v>505</v>
      </c>
      <c r="C275" s="3" t="s">
        <v>461</v>
      </c>
      <c r="D275" s="28">
        <v>0</v>
      </c>
      <c r="E275" s="28">
        <v>7764727.4400000004</v>
      </c>
      <c r="F275" s="28">
        <v>0</v>
      </c>
      <c r="G275" s="28">
        <v>1223073.31</v>
      </c>
      <c r="H275" s="28">
        <v>0</v>
      </c>
      <c r="I275" s="29">
        <v>8987800.75</v>
      </c>
      <c r="K275" s="42" t="s">
        <v>104</v>
      </c>
      <c r="L275" s="43" t="s">
        <v>505</v>
      </c>
      <c r="M275" s="44" t="s">
        <v>461</v>
      </c>
      <c r="N275" s="45">
        <v>0</v>
      </c>
      <c r="O275" s="45">
        <v>7764727.4400000004</v>
      </c>
      <c r="P275" s="45">
        <v>0</v>
      </c>
      <c r="Q275" s="45">
        <v>1223073.31</v>
      </c>
      <c r="R275" s="45">
        <v>0</v>
      </c>
      <c r="S275" s="46">
        <v>8987800.75</v>
      </c>
      <c r="T275" s="47" t="str">
        <f>IF(K275=Balanza_de_Comprobación35[[#This Row],[Columna1]],"S","N")</f>
        <v>S</v>
      </c>
      <c r="U275" s="47" t="str">
        <f>IF(L275=Balanza_de_Comprobación35[[#This Row],[Columna2]],"S","N")</f>
        <v>S</v>
      </c>
      <c r="V275" s="47" t="str">
        <f>IF(M275=Balanza_de_Comprobación35[[#This Row],[Columna3]],"S","N")</f>
        <v>S</v>
      </c>
      <c r="W275" s="47" t="str">
        <f>IF(N275=Balanza_de_Comprobación35[[#This Row],[Columna4]],"S","N")</f>
        <v>S</v>
      </c>
      <c r="X275" s="47" t="str">
        <f>IF(O275=Balanza_de_Comprobación35[[#This Row],[Columna5]],"S","N")</f>
        <v>S</v>
      </c>
      <c r="Y275" s="47" t="str">
        <f>IF(P275=Balanza_de_Comprobación35[[#This Row],[Columna6]],"S","N")</f>
        <v>S</v>
      </c>
      <c r="Z275" s="47" t="str">
        <f>IF(Q275=Balanza_de_Comprobación35[[#This Row],[Columna7]],"S","N")</f>
        <v>S</v>
      </c>
      <c r="AA275" s="47" t="str">
        <f>IF(R275=Balanza_de_Comprobación35[[#This Row],[Columna8]],"S","N")</f>
        <v>S</v>
      </c>
      <c r="AB275" s="47" t="str">
        <f>IF(S275=Balanza_de_Comprobación35[[#This Row],[Columna9]],"S","N")</f>
        <v>S</v>
      </c>
    </row>
    <row r="276" spans="1:28" x14ac:dyDescent="0.25">
      <c r="A276" s="33" t="s">
        <v>104</v>
      </c>
      <c r="B276" s="53" t="s">
        <v>506</v>
      </c>
      <c r="C276" s="3" t="s">
        <v>463</v>
      </c>
      <c r="D276" s="28">
        <v>0</v>
      </c>
      <c r="E276" s="28">
        <v>1322421.29</v>
      </c>
      <c r="F276" s="28">
        <v>0</v>
      </c>
      <c r="G276" s="28">
        <v>0</v>
      </c>
      <c r="H276" s="28">
        <v>0</v>
      </c>
      <c r="I276" s="29">
        <v>1322421.29</v>
      </c>
      <c r="K276" s="42" t="s">
        <v>104</v>
      </c>
      <c r="L276" s="43" t="s">
        <v>506</v>
      </c>
      <c r="M276" s="44" t="s">
        <v>463</v>
      </c>
      <c r="N276" s="45">
        <v>0</v>
      </c>
      <c r="O276" s="45">
        <v>1322421.29</v>
      </c>
      <c r="P276" s="45">
        <v>0</v>
      </c>
      <c r="Q276" s="45">
        <v>0</v>
      </c>
      <c r="R276" s="45">
        <v>0</v>
      </c>
      <c r="S276" s="46">
        <v>1322421.29</v>
      </c>
      <c r="T276" s="47" t="str">
        <f>IF(K276=Balanza_de_Comprobación35[[#This Row],[Columna1]],"S","N")</f>
        <v>S</v>
      </c>
      <c r="U276" s="47" t="str">
        <f>IF(L276=Balanza_de_Comprobación35[[#This Row],[Columna2]],"S","N")</f>
        <v>S</v>
      </c>
      <c r="V276" s="47" t="str">
        <f>IF(M276=Balanza_de_Comprobación35[[#This Row],[Columna3]],"S","N")</f>
        <v>S</v>
      </c>
      <c r="W276" s="47" t="str">
        <f>IF(N276=Balanza_de_Comprobación35[[#This Row],[Columna4]],"S","N")</f>
        <v>S</v>
      </c>
      <c r="X276" s="47" t="str">
        <f>IF(O276=Balanza_de_Comprobación35[[#This Row],[Columna5]],"S","N")</f>
        <v>S</v>
      </c>
      <c r="Y276" s="47" t="str">
        <f>IF(P276=Balanza_de_Comprobación35[[#This Row],[Columna6]],"S","N")</f>
        <v>S</v>
      </c>
      <c r="Z276" s="47" t="str">
        <f>IF(Q276=Balanza_de_Comprobación35[[#This Row],[Columna7]],"S","N")</f>
        <v>S</v>
      </c>
      <c r="AA276" s="47" t="str">
        <f>IF(R276=Balanza_de_Comprobación35[[#This Row],[Columna8]],"S","N")</f>
        <v>S</v>
      </c>
      <c r="AB276" s="47" t="str">
        <f>IF(S276=Balanza_de_Comprobación35[[#This Row],[Columna9]],"S","N")</f>
        <v>S</v>
      </c>
    </row>
    <row r="277" spans="1:28" x14ac:dyDescent="0.25">
      <c r="A277" s="33" t="s">
        <v>104</v>
      </c>
      <c r="B277" s="53" t="s">
        <v>507</v>
      </c>
      <c r="C277" s="3" t="s">
        <v>465</v>
      </c>
      <c r="D277" s="28">
        <v>0</v>
      </c>
      <c r="E277" s="28">
        <v>134921129.97999999</v>
      </c>
      <c r="F277" s="28">
        <v>0</v>
      </c>
      <c r="G277" s="28">
        <v>-38886849.32</v>
      </c>
      <c r="H277" s="28">
        <v>0</v>
      </c>
      <c r="I277" s="29">
        <v>96034280.659999996</v>
      </c>
      <c r="K277" s="42" t="s">
        <v>104</v>
      </c>
      <c r="L277" s="43" t="s">
        <v>507</v>
      </c>
      <c r="M277" s="44" t="s">
        <v>465</v>
      </c>
      <c r="N277" s="45">
        <v>0</v>
      </c>
      <c r="O277" s="45">
        <v>134921129.97999999</v>
      </c>
      <c r="P277" s="45">
        <v>0</v>
      </c>
      <c r="Q277" s="45">
        <v>-38886849.32</v>
      </c>
      <c r="R277" s="45">
        <v>0</v>
      </c>
      <c r="S277" s="46">
        <v>96034280.659999996</v>
      </c>
      <c r="T277" s="47" t="str">
        <f>IF(K277=Balanza_de_Comprobación35[[#This Row],[Columna1]],"S","N")</f>
        <v>S</v>
      </c>
      <c r="U277" s="47" t="str">
        <f>IF(L277=Balanza_de_Comprobación35[[#This Row],[Columna2]],"S","N")</f>
        <v>S</v>
      </c>
      <c r="V277" s="47" t="str">
        <f>IF(M277=Balanza_de_Comprobación35[[#This Row],[Columna3]],"S","N")</f>
        <v>S</v>
      </c>
      <c r="W277" s="47" t="str">
        <f>IF(N277=Balanza_de_Comprobación35[[#This Row],[Columna4]],"S","N")</f>
        <v>S</v>
      </c>
      <c r="X277" s="47" t="str">
        <f>IF(O277=Balanza_de_Comprobación35[[#This Row],[Columna5]],"S","N")</f>
        <v>S</v>
      </c>
      <c r="Y277" s="47" t="str">
        <f>IF(P277=Balanza_de_Comprobación35[[#This Row],[Columna6]],"S","N")</f>
        <v>S</v>
      </c>
      <c r="Z277" s="47" t="str">
        <f>IF(Q277=Balanza_de_Comprobación35[[#This Row],[Columna7]],"S","N")</f>
        <v>S</v>
      </c>
      <c r="AA277" s="47" t="str">
        <f>IF(R277=Balanza_de_Comprobación35[[#This Row],[Columna8]],"S","N")</f>
        <v>S</v>
      </c>
      <c r="AB277" s="47" t="str">
        <f>IF(S277=Balanza_de_Comprobación35[[#This Row],[Columna9]],"S","N")</f>
        <v>S</v>
      </c>
    </row>
    <row r="278" spans="1:28" x14ac:dyDescent="0.25">
      <c r="A278" s="33" t="s">
        <v>104</v>
      </c>
      <c r="B278" s="53" t="s">
        <v>508</v>
      </c>
      <c r="C278" s="3" t="s">
        <v>467</v>
      </c>
      <c r="D278" s="28">
        <v>0</v>
      </c>
      <c r="E278" s="28">
        <v>57186791.939999998</v>
      </c>
      <c r="F278" s="28">
        <v>0</v>
      </c>
      <c r="G278" s="28">
        <v>-15000000</v>
      </c>
      <c r="H278" s="28">
        <v>0</v>
      </c>
      <c r="I278" s="29">
        <v>42186791.939999998</v>
      </c>
      <c r="K278" s="42" t="s">
        <v>104</v>
      </c>
      <c r="L278" s="43" t="s">
        <v>508</v>
      </c>
      <c r="M278" s="44" t="s">
        <v>467</v>
      </c>
      <c r="N278" s="45">
        <v>0</v>
      </c>
      <c r="O278" s="45">
        <v>57186791.939999998</v>
      </c>
      <c r="P278" s="45">
        <v>0</v>
      </c>
      <c r="Q278" s="45">
        <v>-15000000</v>
      </c>
      <c r="R278" s="45">
        <v>0</v>
      </c>
      <c r="S278" s="46">
        <v>42186791.939999998</v>
      </c>
      <c r="T278" s="47" t="str">
        <f>IF(K278=Balanza_de_Comprobación35[[#This Row],[Columna1]],"S","N")</f>
        <v>S</v>
      </c>
      <c r="U278" s="47" t="str">
        <f>IF(L278=Balanza_de_Comprobación35[[#This Row],[Columna2]],"S","N")</f>
        <v>S</v>
      </c>
      <c r="V278" s="47" t="str">
        <f>IF(M278=Balanza_de_Comprobación35[[#This Row],[Columna3]],"S","N")</f>
        <v>S</v>
      </c>
      <c r="W278" s="47" t="str">
        <f>IF(N278=Balanza_de_Comprobación35[[#This Row],[Columna4]],"S","N")</f>
        <v>S</v>
      </c>
      <c r="X278" s="47" t="str">
        <f>IF(O278=Balanza_de_Comprobación35[[#This Row],[Columna5]],"S","N")</f>
        <v>S</v>
      </c>
      <c r="Y278" s="47" t="str">
        <f>IF(P278=Balanza_de_Comprobación35[[#This Row],[Columna6]],"S","N")</f>
        <v>S</v>
      </c>
      <c r="Z278" s="47" t="str">
        <f>IF(Q278=Balanza_de_Comprobación35[[#This Row],[Columna7]],"S","N")</f>
        <v>S</v>
      </c>
      <c r="AA278" s="47" t="str">
        <f>IF(R278=Balanza_de_Comprobación35[[#This Row],[Columna8]],"S","N")</f>
        <v>S</v>
      </c>
      <c r="AB278" s="47" t="str">
        <f>IF(S278=Balanza_de_Comprobación35[[#This Row],[Columna9]],"S","N")</f>
        <v>S</v>
      </c>
    </row>
    <row r="279" spans="1:28" x14ac:dyDescent="0.25">
      <c r="A279" s="33" t="s">
        <v>104</v>
      </c>
      <c r="B279" s="53" t="s">
        <v>736</v>
      </c>
      <c r="C279" s="3" t="s">
        <v>737</v>
      </c>
      <c r="D279" s="28">
        <v>0</v>
      </c>
      <c r="E279" s="28">
        <v>71660547.959999993</v>
      </c>
      <c r="F279" s="28">
        <v>0</v>
      </c>
      <c r="G279" s="28">
        <v>-23886849.32</v>
      </c>
      <c r="H279" s="28">
        <v>0</v>
      </c>
      <c r="I279" s="29">
        <v>47773698.640000001</v>
      </c>
      <c r="K279" s="42" t="s">
        <v>104</v>
      </c>
      <c r="L279" s="43" t="s">
        <v>736</v>
      </c>
      <c r="M279" s="44" t="s">
        <v>737</v>
      </c>
      <c r="N279" s="45">
        <v>0</v>
      </c>
      <c r="O279" s="45">
        <v>71660547.959999993</v>
      </c>
      <c r="P279" s="45">
        <v>0</v>
      </c>
      <c r="Q279" s="45">
        <v>-23886849.32</v>
      </c>
      <c r="R279" s="45">
        <v>0</v>
      </c>
      <c r="S279" s="46">
        <v>47773698.640000001</v>
      </c>
      <c r="T279" s="47" t="str">
        <f>IF(K279=Balanza_de_Comprobación35[[#This Row],[Columna1]],"S","N")</f>
        <v>S</v>
      </c>
      <c r="U279" s="47" t="str">
        <f>IF(L279=Balanza_de_Comprobación35[[#This Row],[Columna2]],"S","N")</f>
        <v>S</v>
      </c>
      <c r="V279" s="47" t="str">
        <f>IF(M279=Balanza_de_Comprobación35[[#This Row],[Columna3]],"S","N")</f>
        <v>S</v>
      </c>
      <c r="W279" s="47" t="str">
        <f>IF(N279=Balanza_de_Comprobación35[[#This Row],[Columna4]],"S","N")</f>
        <v>S</v>
      </c>
      <c r="X279" s="47" t="str">
        <f>IF(O279=Balanza_de_Comprobación35[[#This Row],[Columna5]],"S","N")</f>
        <v>S</v>
      </c>
      <c r="Y279" s="47" t="str">
        <f>IF(P279=Balanza_de_Comprobación35[[#This Row],[Columna6]],"S","N")</f>
        <v>S</v>
      </c>
      <c r="Z279" s="47" t="str">
        <f>IF(Q279=Balanza_de_Comprobación35[[#This Row],[Columna7]],"S","N")</f>
        <v>S</v>
      </c>
      <c r="AA279" s="47" t="str">
        <f>IF(R279=Balanza_de_Comprobación35[[#This Row],[Columna8]],"S","N")</f>
        <v>S</v>
      </c>
      <c r="AB279" s="47" t="str">
        <f>IF(S279=Balanza_de_Comprobación35[[#This Row],[Columna9]],"S","N")</f>
        <v>S</v>
      </c>
    </row>
    <row r="280" spans="1:28" x14ac:dyDescent="0.25">
      <c r="A280" s="33" t="s">
        <v>104</v>
      </c>
      <c r="B280" s="53" t="s">
        <v>738</v>
      </c>
      <c r="C280" s="3" t="s">
        <v>739</v>
      </c>
      <c r="D280" s="28">
        <v>0</v>
      </c>
      <c r="E280" s="28">
        <v>6073790.0800000001</v>
      </c>
      <c r="F280" s="28">
        <v>0</v>
      </c>
      <c r="G280" s="28">
        <v>0</v>
      </c>
      <c r="H280" s="28">
        <v>0</v>
      </c>
      <c r="I280" s="29">
        <v>6073790.0800000001</v>
      </c>
      <c r="K280" s="42" t="s">
        <v>104</v>
      </c>
      <c r="L280" s="43" t="s">
        <v>738</v>
      </c>
      <c r="M280" s="44" t="s">
        <v>739</v>
      </c>
      <c r="N280" s="45">
        <v>0</v>
      </c>
      <c r="O280" s="45">
        <v>6073790.0800000001</v>
      </c>
      <c r="P280" s="45">
        <v>0</v>
      </c>
      <c r="Q280" s="45">
        <v>0</v>
      </c>
      <c r="R280" s="45">
        <v>0</v>
      </c>
      <c r="S280" s="46">
        <v>6073790.0800000001</v>
      </c>
      <c r="T280" s="47" t="str">
        <f>IF(K280=Balanza_de_Comprobación35[[#This Row],[Columna1]],"S","N")</f>
        <v>S</v>
      </c>
      <c r="U280" s="47" t="str">
        <f>IF(L280=Balanza_de_Comprobación35[[#This Row],[Columna2]],"S","N")</f>
        <v>S</v>
      </c>
      <c r="V280" s="47" t="str">
        <f>IF(M280=Balanza_de_Comprobación35[[#This Row],[Columna3]],"S","N")</f>
        <v>S</v>
      </c>
      <c r="W280" s="47" t="str">
        <f>IF(N280=Balanza_de_Comprobación35[[#This Row],[Columna4]],"S","N")</f>
        <v>S</v>
      </c>
      <c r="X280" s="47" t="str">
        <f>IF(O280=Balanza_de_Comprobación35[[#This Row],[Columna5]],"S","N")</f>
        <v>S</v>
      </c>
      <c r="Y280" s="47" t="str">
        <f>IF(P280=Balanza_de_Comprobación35[[#This Row],[Columna6]],"S","N")</f>
        <v>S</v>
      </c>
      <c r="Z280" s="47" t="str">
        <f>IF(Q280=Balanza_de_Comprobación35[[#This Row],[Columna7]],"S","N")</f>
        <v>S</v>
      </c>
      <c r="AA280" s="47" t="str">
        <f>IF(R280=Balanza_de_Comprobación35[[#This Row],[Columna8]],"S","N")</f>
        <v>S</v>
      </c>
      <c r="AB280" s="47" t="str">
        <f>IF(S280=Balanza_de_Comprobación35[[#This Row],[Columna9]],"S","N")</f>
        <v>S</v>
      </c>
    </row>
    <row r="281" spans="1:28" x14ac:dyDescent="0.25">
      <c r="A281" s="33" t="s">
        <v>104</v>
      </c>
      <c r="B281" s="53" t="s">
        <v>509</v>
      </c>
      <c r="C281" s="3" t="s">
        <v>469</v>
      </c>
      <c r="D281" s="28">
        <v>0</v>
      </c>
      <c r="E281" s="28">
        <v>178045594.84999999</v>
      </c>
      <c r="F281" s="28">
        <v>0</v>
      </c>
      <c r="G281" s="28">
        <v>16809.400000000001</v>
      </c>
      <c r="H281" s="28">
        <v>0</v>
      </c>
      <c r="I281" s="29">
        <v>178062404.25</v>
      </c>
      <c r="K281" s="42" t="s">
        <v>104</v>
      </c>
      <c r="L281" s="43" t="s">
        <v>509</v>
      </c>
      <c r="M281" s="44" t="s">
        <v>469</v>
      </c>
      <c r="N281" s="45">
        <v>0</v>
      </c>
      <c r="O281" s="45">
        <v>178045594.84999999</v>
      </c>
      <c r="P281" s="45">
        <v>0</v>
      </c>
      <c r="Q281" s="45">
        <v>16809.400000000001</v>
      </c>
      <c r="R281" s="45">
        <v>0</v>
      </c>
      <c r="S281" s="46">
        <v>178062404.25</v>
      </c>
      <c r="T281" s="47" t="str">
        <f>IF(K281=Balanza_de_Comprobación35[[#This Row],[Columna1]],"S","N")</f>
        <v>S</v>
      </c>
      <c r="U281" s="47" t="str">
        <f>IF(L281=Balanza_de_Comprobación35[[#This Row],[Columna2]],"S","N")</f>
        <v>S</v>
      </c>
      <c r="V281" s="47" t="str">
        <f>IF(M281=Balanza_de_Comprobación35[[#This Row],[Columna3]],"S","N")</f>
        <v>S</v>
      </c>
      <c r="W281" s="47" t="str">
        <f>IF(N281=Balanza_de_Comprobación35[[#This Row],[Columna4]],"S","N")</f>
        <v>S</v>
      </c>
      <c r="X281" s="47" t="str">
        <f>IF(O281=Balanza_de_Comprobación35[[#This Row],[Columna5]],"S","N")</f>
        <v>S</v>
      </c>
      <c r="Y281" s="47" t="str">
        <f>IF(P281=Balanza_de_Comprobación35[[#This Row],[Columna6]],"S","N")</f>
        <v>S</v>
      </c>
      <c r="Z281" s="47" t="str">
        <f>IF(Q281=Balanza_de_Comprobación35[[#This Row],[Columna7]],"S","N")</f>
        <v>S</v>
      </c>
      <c r="AA281" s="47" t="str">
        <f>IF(R281=Balanza_de_Comprobación35[[#This Row],[Columna8]],"S","N")</f>
        <v>S</v>
      </c>
      <c r="AB281" s="47" t="str">
        <f>IF(S281=Balanza_de_Comprobación35[[#This Row],[Columna9]],"S","N")</f>
        <v>S</v>
      </c>
    </row>
    <row r="282" spans="1:28" x14ac:dyDescent="0.25">
      <c r="A282" s="33" t="s">
        <v>104</v>
      </c>
      <c r="B282" s="53" t="s">
        <v>510</v>
      </c>
      <c r="C282" s="3" t="s">
        <v>471</v>
      </c>
      <c r="D282" s="28">
        <v>0</v>
      </c>
      <c r="E282" s="28">
        <v>232170.03</v>
      </c>
      <c r="F282" s="28">
        <v>0</v>
      </c>
      <c r="G282" s="28">
        <v>0</v>
      </c>
      <c r="H282" s="28">
        <v>0</v>
      </c>
      <c r="I282" s="29">
        <v>232170.03</v>
      </c>
      <c r="K282" s="42" t="s">
        <v>104</v>
      </c>
      <c r="L282" s="43" t="s">
        <v>510</v>
      </c>
      <c r="M282" s="44" t="s">
        <v>471</v>
      </c>
      <c r="N282" s="45">
        <v>0</v>
      </c>
      <c r="O282" s="45">
        <v>232170.03</v>
      </c>
      <c r="P282" s="45">
        <v>0</v>
      </c>
      <c r="Q282" s="45">
        <v>0</v>
      </c>
      <c r="R282" s="45">
        <v>0</v>
      </c>
      <c r="S282" s="46">
        <v>232170.03</v>
      </c>
      <c r="T282" s="47" t="str">
        <f>IF(K282=Balanza_de_Comprobación35[[#This Row],[Columna1]],"S","N")</f>
        <v>S</v>
      </c>
      <c r="U282" s="47" t="str">
        <f>IF(L282=Balanza_de_Comprobación35[[#This Row],[Columna2]],"S","N")</f>
        <v>S</v>
      </c>
      <c r="V282" s="47" t="str">
        <f>IF(M282=Balanza_de_Comprobación35[[#This Row],[Columna3]],"S","N")</f>
        <v>S</v>
      </c>
      <c r="W282" s="47" t="str">
        <f>IF(N282=Balanza_de_Comprobación35[[#This Row],[Columna4]],"S","N")</f>
        <v>S</v>
      </c>
      <c r="X282" s="47" t="str">
        <f>IF(O282=Balanza_de_Comprobación35[[#This Row],[Columna5]],"S","N")</f>
        <v>S</v>
      </c>
      <c r="Y282" s="47" t="str">
        <f>IF(P282=Balanza_de_Comprobación35[[#This Row],[Columna6]],"S","N")</f>
        <v>S</v>
      </c>
      <c r="Z282" s="47" t="str">
        <f>IF(Q282=Balanza_de_Comprobación35[[#This Row],[Columna7]],"S","N")</f>
        <v>S</v>
      </c>
      <c r="AA282" s="47" t="str">
        <f>IF(R282=Balanza_de_Comprobación35[[#This Row],[Columna8]],"S","N")</f>
        <v>S</v>
      </c>
      <c r="AB282" s="47" t="str">
        <f>IF(S282=Balanza_de_Comprobación35[[#This Row],[Columna9]],"S","N")</f>
        <v>S</v>
      </c>
    </row>
    <row r="283" spans="1:28" x14ac:dyDescent="0.25">
      <c r="A283" s="33" t="s">
        <v>104</v>
      </c>
      <c r="B283" s="53" t="s">
        <v>511</v>
      </c>
      <c r="C283" s="3" t="s">
        <v>473</v>
      </c>
      <c r="D283" s="28">
        <v>0</v>
      </c>
      <c r="E283" s="28">
        <v>4563.93</v>
      </c>
      <c r="F283" s="28">
        <v>0</v>
      </c>
      <c r="G283" s="28">
        <v>-4563.93</v>
      </c>
      <c r="H283" s="28">
        <v>0</v>
      </c>
      <c r="I283" s="29">
        <v>0</v>
      </c>
      <c r="K283" s="42" t="s">
        <v>104</v>
      </c>
      <c r="L283" s="43" t="s">
        <v>511</v>
      </c>
      <c r="M283" s="44" t="s">
        <v>473</v>
      </c>
      <c r="N283" s="45">
        <v>0</v>
      </c>
      <c r="O283" s="45">
        <v>4563.93</v>
      </c>
      <c r="P283" s="45">
        <v>0</v>
      </c>
      <c r="Q283" s="45">
        <v>-4563.93</v>
      </c>
      <c r="R283" s="45">
        <v>0</v>
      </c>
      <c r="S283" s="46">
        <v>0</v>
      </c>
      <c r="T283" s="47" t="str">
        <f>IF(K283=Balanza_de_Comprobación35[[#This Row],[Columna1]],"S","N")</f>
        <v>S</v>
      </c>
      <c r="U283" s="47" t="str">
        <f>IF(L283=Balanza_de_Comprobación35[[#This Row],[Columna2]],"S","N")</f>
        <v>S</v>
      </c>
      <c r="V283" s="47" t="str">
        <f>IF(M283=Balanza_de_Comprobación35[[#This Row],[Columna3]],"S","N")</f>
        <v>S</v>
      </c>
      <c r="W283" s="47" t="str">
        <f>IF(N283=Balanza_de_Comprobación35[[#This Row],[Columna4]],"S","N")</f>
        <v>S</v>
      </c>
      <c r="X283" s="47" t="str">
        <f>IF(O283=Balanza_de_Comprobación35[[#This Row],[Columna5]],"S","N")</f>
        <v>S</v>
      </c>
      <c r="Y283" s="47" t="str">
        <f>IF(P283=Balanza_de_Comprobación35[[#This Row],[Columna6]],"S","N")</f>
        <v>S</v>
      </c>
      <c r="Z283" s="47" t="str">
        <f>IF(Q283=Balanza_de_Comprobación35[[#This Row],[Columna7]],"S","N")</f>
        <v>S</v>
      </c>
      <c r="AA283" s="47" t="str">
        <f>IF(R283=Balanza_de_Comprobación35[[#This Row],[Columna8]],"S","N")</f>
        <v>S</v>
      </c>
      <c r="AB283" s="47" t="str">
        <f>IF(S283=Balanza_de_Comprobación35[[#This Row],[Columna9]],"S","N")</f>
        <v>S</v>
      </c>
    </row>
    <row r="284" spans="1:28" x14ac:dyDescent="0.25">
      <c r="A284" s="33" t="s">
        <v>104</v>
      </c>
      <c r="B284" s="53" t="s">
        <v>512</v>
      </c>
      <c r="C284" s="3" t="s">
        <v>475</v>
      </c>
      <c r="D284" s="28">
        <v>0</v>
      </c>
      <c r="E284" s="28">
        <v>756885.37</v>
      </c>
      <c r="F284" s="28">
        <v>0</v>
      </c>
      <c r="G284" s="28">
        <v>0</v>
      </c>
      <c r="H284" s="28">
        <v>0</v>
      </c>
      <c r="I284" s="29">
        <v>756885.37</v>
      </c>
      <c r="K284" s="42" t="s">
        <v>104</v>
      </c>
      <c r="L284" s="43" t="s">
        <v>512</v>
      </c>
      <c r="M284" s="44" t="s">
        <v>475</v>
      </c>
      <c r="N284" s="45">
        <v>0</v>
      </c>
      <c r="O284" s="45">
        <v>756885.37</v>
      </c>
      <c r="P284" s="45">
        <v>0</v>
      </c>
      <c r="Q284" s="45">
        <v>0</v>
      </c>
      <c r="R284" s="45">
        <v>0</v>
      </c>
      <c r="S284" s="46">
        <v>756885.37</v>
      </c>
      <c r="T284" s="47" t="str">
        <f>IF(K284=Balanza_de_Comprobación35[[#This Row],[Columna1]],"S","N")</f>
        <v>S</v>
      </c>
      <c r="U284" s="47" t="str">
        <f>IF(L284=Balanza_de_Comprobación35[[#This Row],[Columna2]],"S","N")</f>
        <v>S</v>
      </c>
      <c r="V284" s="47" t="str">
        <f>IF(M284=Balanza_de_Comprobación35[[#This Row],[Columna3]],"S","N")</f>
        <v>S</v>
      </c>
      <c r="W284" s="47" t="str">
        <f>IF(N284=Balanza_de_Comprobación35[[#This Row],[Columna4]],"S","N")</f>
        <v>S</v>
      </c>
      <c r="X284" s="47" t="str">
        <f>IF(O284=Balanza_de_Comprobación35[[#This Row],[Columna5]],"S","N")</f>
        <v>S</v>
      </c>
      <c r="Y284" s="47" t="str">
        <f>IF(P284=Balanza_de_Comprobación35[[#This Row],[Columna6]],"S","N")</f>
        <v>S</v>
      </c>
      <c r="Z284" s="47" t="str">
        <f>IF(Q284=Balanza_de_Comprobación35[[#This Row],[Columna7]],"S","N")</f>
        <v>S</v>
      </c>
      <c r="AA284" s="47" t="str">
        <f>IF(R284=Balanza_de_Comprobación35[[#This Row],[Columna8]],"S","N")</f>
        <v>S</v>
      </c>
      <c r="AB284" s="47" t="str">
        <f>IF(S284=Balanza_de_Comprobación35[[#This Row],[Columna9]],"S","N")</f>
        <v>S</v>
      </c>
    </row>
    <row r="285" spans="1:28" x14ac:dyDescent="0.25">
      <c r="A285" s="33" t="s">
        <v>104</v>
      </c>
      <c r="B285" s="53" t="s">
        <v>513</v>
      </c>
      <c r="C285" s="3" t="s">
        <v>477</v>
      </c>
      <c r="D285" s="28">
        <v>0</v>
      </c>
      <c r="E285" s="28">
        <v>63453.06</v>
      </c>
      <c r="F285" s="28">
        <v>0</v>
      </c>
      <c r="G285" s="28">
        <v>0</v>
      </c>
      <c r="H285" s="28">
        <v>0</v>
      </c>
      <c r="I285" s="29">
        <v>63453.06</v>
      </c>
      <c r="K285" s="42" t="s">
        <v>104</v>
      </c>
      <c r="L285" s="43" t="s">
        <v>513</v>
      </c>
      <c r="M285" s="44" t="s">
        <v>477</v>
      </c>
      <c r="N285" s="45">
        <v>0</v>
      </c>
      <c r="O285" s="45">
        <v>63453.06</v>
      </c>
      <c r="P285" s="45">
        <v>0</v>
      </c>
      <c r="Q285" s="45">
        <v>0</v>
      </c>
      <c r="R285" s="45">
        <v>0</v>
      </c>
      <c r="S285" s="46">
        <v>63453.06</v>
      </c>
      <c r="T285" s="47" t="str">
        <f>IF(K285=Balanza_de_Comprobación35[[#This Row],[Columna1]],"S","N")</f>
        <v>S</v>
      </c>
      <c r="U285" s="47" t="str">
        <f>IF(L285=Balanza_de_Comprobación35[[#This Row],[Columna2]],"S","N")</f>
        <v>S</v>
      </c>
      <c r="V285" s="47" t="str">
        <f>IF(M285=Balanza_de_Comprobación35[[#This Row],[Columna3]],"S","N")</f>
        <v>S</v>
      </c>
      <c r="W285" s="47" t="str">
        <f>IF(N285=Balanza_de_Comprobación35[[#This Row],[Columna4]],"S","N")</f>
        <v>S</v>
      </c>
      <c r="X285" s="47" t="str">
        <f>IF(O285=Balanza_de_Comprobación35[[#This Row],[Columna5]],"S","N")</f>
        <v>S</v>
      </c>
      <c r="Y285" s="47" t="str">
        <f>IF(P285=Balanza_de_Comprobación35[[#This Row],[Columna6]],"S","N")</f>
        <v>S</v>
      </c>
      <c r="Z285" s="47" t="str">
        <f>IF(Q285=Balanza_de_Comprobación35[[#This Row],[Columna7]],"S","N")</f>
        <v>S</v>
      </c>
      <c r="AA285" s="47" t="str">
        <f>IF(R285=Balanza_de_Comprobación35[[#This Row],[Columna8]],"S","N")</f>
        <v>S</v>
      </c>
      <c r="AB285" s="47" t="str">
        <f>IF(S285=Balanza_de_Comprobación35[[#This Row],[Columna9]],"S","N")</f>
        <v>S</v>
      </c>
    </row>
    <row r="286" spans="1:28" x14ac:dyDescent="0.25">
      <c r="A286" s="33" t="s">
        <v>104</v>
      </c>
      <c r="B286" s="53" t="s">
        <v>514</v>
      </c>
      <c r="C286" s="3" t="s">
        <v>479</v>
      </c>
      <c r="D286" s="28">
        <v>0</v>
      </c>
      <c r="E286" s="28">
        <v>1215587.22</v>
      </c>
      <c r="F286" s="28">
        <v>0</v>
      </c>
      <c r="G286" s="28">
        <v>0</v>
      </c>
      <c r="H286" s="28">
        <v>0</v>
      </c>
      <c r="I286" s="29">
        <v>1215587.22</v>
      </c>
      <c r="K286" s="42" t="s">
        <v>104</v>
      </c>
      <c r="L286" s="43" t="s">
        <v>514</v>
      </c>
      <c r="M286" s="44" t="s">
        <v>479</v>
      </c>
      <c r="N286" s="45">
        <v>0</v>
      </c>
      <c r="O286" s="45">
        <v>1215587.22</v>
      </c>
      <c r="P286" s="45">
        <v>0</v>
      </c>
      <c r="Q286" s="45">
        <v>0</v>
      </c>
      <c r="R286" s="45">
        <v>0</v>
      </c>
      <c r="S286" s="46">
        <v>1215587.22</v>
      </c>
      <c r="T286" s="47" t="str">
        <f>IF(K286=Balanza_de_Comprobación35[[#This Row],[Columna1]],"S","N")</f>
        <v>S</v>
      </c>
      <c r="U286" s="47" t="str">
        <f>IF(L286=Balanza_de_Comprobación35[[#This Row],[Columna2]],"S","N")</f>
        <v>S</v>
      </c>
      <c r="V286" s="47" t="str">
        <f>IF(M286=Balanza_de_Comprobación35[[#This Row],[Columna3]],"S","N")</f>
        <v>S</v>
      </c>
      <c r="W286" s="47" t="str">
        <f>IF(N286=Balanza_de_Comprobación35[[#This Row],[Columna4]],"S","N")</f>
        <v>S</v>
      </c>
      <c r="X286" s="47" t="str">
        <f>IF(O286=Balanza_de_Comprobación35[[#This Row],[Columna5]],"S","N")</f>
        <v>S</v>
      </c>
      <c r="Y286" s="47" t="str">
        <f>IF(P286=Balanza_de_Comprobación35[[#This Row],[Columna6]],"S","N")</f>
        <v>S</v>
      </c>
      <c r="Z286" s="47" t="str">
        <f>IF(Q286=Balanza_de_Comprobación35[[#This Row],[Columna7]],"S","N")</f>
        <v>S</v>
      </c>
      <c r="AA286" s="47" t="str">
        <f>IF(R286=Balanza_de_Comprobación35[[#This Row],[Columna8]],"S","N")</f>
        <v>S</v>
      </c>
      <c r="AB286" s="47" t="str">
        <f>IF(S286=Balanza_de_Comprobación35[[#This Row],[Columna9]],"S","N")</f>
        <v>S</v>
      </c>
    </row>
    <row r="287" spans="1:28" x14ac:dyDescent="0.25">
      <c r="A287" s="33" t="s">
        <v>104</v>
      </c>
      <c r="B287" s="53" t="s">
        <v>515</v>
      </c>
      <c r="C287" s="3" t="s">
        <v>481</v>
      </c>
      <c r="D287" s="28">
        <v>0</v>
      </c>
      <c r="E287" s="28">
        <v>3288390.28</v>
      </c>
      <c r="F287" s="28">
        <v>0</v>
      </c>
      <c r="G287" s="28">
        <v>21373.33</v>
      </c>
      <c r="H287" s="28">
        <v>0</v>
      </c>
      <c r="I287" s="29">
        <v>3309763.61</v>
      </c>
      <c r="K287" s="42" t="s">
        <v>104</v>
      </c>
      <c r="L287" s="43" t="s">
        <v>515</v>
      </c>
      <c r="M287" s="44" t="s">
        <v>481</v>
      </c>
      <c r="N287" s="45">
        <v>0</v>
      </c>
      <c r="O287" s="45">
        <v>3288390.28</v>
      </c>
      <c r="P287" s="45">
        <v>0</v>
      </c>
      <c r="Q287" s="45">
        <v>21373.33</v>
      </c>
      <c r="R287" s="45">
        <v>0</v>
      </c>
      <c r="S287" s="46">
        <v>3309763.61</v>
      </c>
      <c r="T287" s="47" t="str">
        <f>IF(K287=Balanza_de_Comprobación35[[#This Row],[Columna1]],"S","N")</f>
        <v>S</v>
      </c>
      <c r="U287" s="47" t="str">
        <f>IF(L287=Balanza_de_Comprobación35[[#This Row],[Columna2]],"S","N")</f>
        <v>S</v>
      </c>
      <c r="V287" s="47" t="str">
        <f>IF(M287=Balanza_de_Comprobación35[[#This Row],[Columna3]],"S","N")</f>
        <v>S</v>
      </c>
      <c r="W287" s="47" t="str">
        <f>IF(N287=Balanza_de_Comprobación35[[#This Row],[Columna4]],"S","N")</f>
        <v>S</v>
      </c>
      <c r="X287" s="47" t="str">
        <f>IF(O287=Balanza_de_Comprobación35[[#This Row],[Columna5]],"S","N")</f>
        <v>S</v>
      </c>
      <c r="Y287" s="47" t="str">
        <f>IF(P287=Balanza_de_Comprobación35[[#This Row],[Columna6]],"S","N")</f>
        <v>S</v>
      </c>
      <c r="Z287" s="47" t="str">
        <f>IF(Q287=Balanza_de_Comprobación35[[#This Row],[Columna7]],"S","N")</f>
        <v>S</v>
      </c>
      <c r="AA287" s="47" t="str">
        <f>IF(R287=Balanza_de_Comprobación35[[#This Row],[Columna8]],"S","N")</f>
        <v>S</v>
      </c>
      <c r="AB287" s="47" t="str">
        <f>IF(S287=Balanza_de_Comprobación35[[#This Row],[Columna9]],"S","N")</f>
        <v>S</v>
      </c>
    </row>
    <row r="288" spans="1:28" x14ac:dyDescent="0.25">
      <c r="A288" s="33" t="s">
        <v>104</v>
      </c>
      <c r="B288" s="53" t="s">
        <v>516</v>
      </c>
      <c r="C288" s="3" t="s">
        <v>483</v>
      </c>
      <c r="D288" s="28">
        <v>0</v>
      </c>
      <c r="E288" s="28">
        <v>150252486.93000001</v>
      </c>
      <c r="F288" s="28">
        <v>0</v>
      </c>
      <c r="G288" s="28">
        <v>0</v>
      </c>
      <c r="H288" s="28">
        <v>0</v>
      </c>
      <c r="I288" s="29">
        <v>150252486.93000001</v>
      </c>
      <c r="K288" s="42" t="s">
        <v>104</v>
      </c>
      <c r="L288" s="43" t="s">
        <v>516</v>
      </c>
      <c r="M288" s="44" t="s">
        <v>483</v>
      </c>
      <c r="N288" s="45">
        <v>0</v>
      </c>
      <c r="O288" s="45">
        <v>150252486.93000001</v>
      </c>
      <c r="P288" s="45">
        <v>0</v>
      </c>
      <c r="Q288" s="45">
        <v>0</v>
      </c>
      <c r="R288" s="45">
        <v>0</v>
      </c>
      <c r="S288" s="46">
        <v>150252486.93000001</v>
      </c>
      <c r="T288" s="47" t="str">
        <f>IF(K288=Balanza_de_Comprobación35[[#This Row],[Columna1]],"S","N")</f>
        <v>S</v>
      </c>
      <c r="U288" s="47" t="str">
        <f>IF(L288=Balanza_de_Comprobación35[[#This Row],[Columna2]],"S","N")</f>
        <v>S</v>
      </c>
      <c r="V288" s="47" t="str">
        <f>IF(M288=Balanza_de_Comprobación35[[#This Row],[Columna3]],"S","N")</f>
        <v>S</v>
      </c>
      <c r="W288" s="47" t="str">
        <f>IF(N288=Balanza_de_Comprobación35[[#This Row],[Columna4]],"S","N")</f>
        <v>S</v>
      </c>
      <c r="X288" s="47" t="str">
        <f>IF(O288=Balanza_de_Comprobación35[[#This Row],[Columna5]],"S","N")</f>
        <v>S</v>
      </c>
      <c r="Y288" s="47" t="str">
        <f>IF(P288=Balanza_de_Comprobación35[[#This Row],[Columna6]],"S","N")</f>
        <v>S</v>
      </c>
      <c r="Z288" s="47" t="str">
        <f>IF(Q288=Balanza_de_Comprobación35[[#This Row],[Columna7]],"S","N")</f>
        <v>S</v>
      </c>
      <c r="AA288" s="47" t="str">
        <f>IF(R288=Balanza_de_Comprobación35[[#This Row],[Columna8]],"S","N")</f>
        <v>S</v>
      </c>
      <c r="AB288" s="47" t="str">
        <f>IF(S288=Balanza_de_Comprobación35[[#This Row],[Columna9]],"S","N")</f>
        <v>S</v>
      </c>
    </row>
    <row r="289" spans="1:28" x14ac:dyDescent="0.25">
      <c r="A289" s="33" t="s">
        <v>104</v>
      </c>
      <c r="B289" s="53" t="s">
        <v>517</v>
      </c>
      <c r="C289" s="3" t="s">
        <v>485</v>
      </c>
      <c r="D289" s="28">
        <v>0</v>
      </c>
      <c r="E289" s="28">
        <v>5789101.5599999996</v>
      </c>
      <c r="F289" s="28">
        <v>0</v>
      </c>
      <c r="G289" s="28">
        <v>0</v>
      </c>
      <c r="H289" s="28">
        <v>0</v>
      </c>
      <c r="I289" s="29">
        <v>5789101.5599999996</v>
      </c>
      <c r="K289" s="42" t="s">
        <v>104</v>
      </c>
      <c r="L289" s="43" t="s">
        <v>517</v>
      </c>
      <c r="M289" s="44" t="s">
        <v>485</v>
      </c>
      <c r="N289" s="45">
        <v>0</v>
      </c>
      <c r="O289" s="45">
        <v>5789101.5599999996</v>
      </c>
      <c r="P289" s="45">
        <v>0</v>
      </c>
      <c r="Q289" s="45">
        <v>0</v>
      </c>
      <c r="R289" s="45">
        <v>0</v>
      </c>
      <c r="S289" s="46">
        <v>5789101.5599999996</v>
      </c>
      <c r="T289" s="47" t="str">
        <f>IF(K289=Balanza_de_Comprobación35[[#This Row],[Columna1]],"S","N")</f>
        <v>S</v>
      </c>
      <c r="U289" s="47" t="str">
        <f>IF(L289=Balanza_de_Comprobación35[[#This Row],[Columna2]],"S","N")</f>
        <v>S</v>
      </c>
      <c r="V289" s="47" t="str">
        <f>IF(M289=Balanza_de_Comprobación35[[#This Row],[Columna3]],"S","N")</f>
        <v>S</v>
      </c>
      <c r="W289" s="47" t="str">
        <f>IF(N289=Balanza_de_Comprobación35[[#This Row],[Columna4]],"S","N")</f>
        <v>S</v>
      </c>
      <c r="X289" s="47" t="str">
        <f>IF(O289=Balanza_de_Comprobación35[[#This Row],[Columna5]],"S","N")</f>
        <v>S</v>
      </c>
      <c r="Y289" s="47" t="str">
        <f>IF(P289=Balanza_de_Comprobación35[[#This Row],[Columna6]],"S","N")</f>
        <v>S</v>
      </c>
      <c r="Z289" s="47" t="str">
        <f>IF(Q289=Balanza_de_Comprobación35[[#This Row],[Columna7]],"S","N")</f>
        <v>S</v>
      </c>
      <c r="AA289" s="47" t="str">
        <f>IF(R289=Balanza_de_Comprobación35[[#This Row],[Columna8]],"S","N")</f>
        <v>S</v>
      </c>
      <c r="AB289" s="47" t="str">
        <f>IF(S289=Balanza_de_Comprobación35[[#This Row],[Columna9]],"S","N")</f>
        <v>S</v>
      </c>
    </row>
    <row r="290" spans="1:28" x14ac:dyDescent="0.25">
      <c r="A290" s="33" t="s">
        <v>104</v>
      </c>
      <c r="B290" s="53" t="s">
        <v>518</v>
      </c>
      <c r="C290" s="3" t="s">
        <v>487</v>
      </c>
      <c r="D290" s="28">
        <v>0</v>
      </c>
      <c r="E290" s="28">
        <v>19993.2</v>
      </c>
      <c r="F290" s="28">
        <v>0</v>
      </c>
      <c r="G290" s="28">
        <v>0</v>
      </c>
      <c r="H290" s="28">
        <v>0</v>
      </c>
      <c r="I290" s="29">
        <v>19993.2</v>
      </c>
      <c r="K290" s="42" t="s">
        <v>104</v>
      </c>
      <c r="L290" s="43" t="s">
        <v>518</v>
      </c>
      <c r="M290" s="44" t="s">
        <v>487</v>
      </c>
      <c r="N290" s="45">
        <v>0</v>
      </c>
      <c r="O290" s="45">
        <v>19993.2</v>
      </c>
      <c r="P290" s="45">
        <v>0</v>
      </c>
      <c r="Q290" s="45">
        <v>0</v>
      </c>
      <c r="R290" s="45">
        <v>0</v>
      </c>
      <c r="S290" s="46">
        <v>19993.2</v>
      </c>
      <c r="T290" s="47" t="str">
        <f>IF(K290=Balanza_de_Comprobación35[[#This Row],[Columna1]],"S","N")</f>
        <v>S</v>
      </c>
      <c r="U290" s="47" t="str">
        <f>IF(L290=Balanza_de_Comprobación35[[#This Row],[Columna2]],"S","N")</f>
        <v>S</v>
      </c>
      <c r="V290" s="47" t="str">
        <f>IF(M290=Balanza_de_Comprobación35[[#This Row],[Columna3]],"S","N")</f>
        <v>S</v>
      </c>
      <c r="W290" s="47" t="str">
        <f>IF(N290=Balanza_de_Comprobación35[[#This Row],[Columna4]],"S","N")</f>
        <v>S</v>
      </c>
      <c r="X290" s="47" t="str">
        <f>IF(O290=Balanza_de_Comprobación35[[#This Row],[Columna5]],"S","N")</f>
        <v>S</v>
      </c>
      <c r="Y290" s="47" t="str">
        <f>IF(P290=Balanza_de_Comprobación35[[#This Row],[Columna6]],"S","N")</f>
        <v>S</v>
      </c>
      <c r="Z290" s="47" t="str">
        <f>IF(Q290=Balanza_de_Comprobación35[[#This Row],[Columna7]],"S","N")</f>
        <v>S</v>
      </c>
      <c r="AA290" s="47" t="str">
        <f>IF(R290=Balanza_de_Comprobación35[[#This Row],[Columna8]],"S","N")</f>
        <v>S</v>
      </c>
      <c r="AB290" s="47" t="str">
        <f>IF(S290=Balanza_de_Comprobación35[[#This Row],[Columna9]],"S","N")</f>
        <v>S</v>
      </c>
    </row>
    <row r="291" spans="1:28" x14ac:dyDescent="0.25">
      <c r="A291" s="33" t="s">
        <v>104</v>
      </c>
      <c r="B291" s="53" t="s">
        <v>519</v>
      </c>
      <c r="C291" s="3" t="s">
        <v>489</v>
      </c>
      <c r="D291" s="28">
        <v>0</v>
      </c>
      <c r="E291" s="28">
        <v>4846012.2699999996</v>
      </c>
      <c r="F291" s="28">
        <v>0</v>
      </c>
      <c r="G291" s="28">
        <v>0</v>
      </c>
      <c r="H291" s="28">
        <v>0</v>
      </c>
      <c r="I291" s="29">
        <v>4846012.2699999996</v>
      </c>
      <c r="K291" s="42" t="s">
        <v>104</v>
      </c>
      <c r="L291" s="43" t="s">
        <v>519</v>
      </c>
      <c r="M291" s="44" t="s">
        <v>489</v>
      </c>
      <c r="N291" s="45">
        <v>0</v>
      </c>
      <c r="O291" s="45">
        <v>4846012.2699999996</v>
      </c>
      <c r="P291" s="45">
        <v>0</v>
      </c>
      <c r="Q291" s="45">
        <v>0</v>
      </c>
      <c r="R291" s="45">
        <v>0</v>
      </c>
      <c r="S291" s="46">
        <v>4846012.2699999996</v>
      </c>
      <c r="T291" s="47" t="str">
        <f>IF(K291=Balanza_de_Comprobación35[[#This Row],[Columna1]],"S","N")</f>
        <v>S</v>
      </c>
      <c r="U291" s="47" t="str">
        <f>IF(L291=Balanza_de_Comprobación35[[#This Row],[Columna2]],"S","N")</f>
        <v>S</v>
      </c>
      <c r="V291" s="47" t="str">
        <f>IF(M291=Balanza_de_Comprobación35[[#This Row],[Columna3]],"S","N")</f>
        <v>S</v>
      </c>
      <c r="W291" s="47" t="str">
        <f>IF(N291=Balanza_de_Comprobación35[[#This Row],[Columna4]],"S","N")</f>
        <v>S</v>
      </c>
      <c r="X291" s="47" t="str">
        <f>IF(O291=Balanza_de_Comprobación35[[#This Row],[Columna5]],"S","N")</f>
        <v>S</v>
      </c>
      <c r="Y291" s="47" t="str">
        <f>IF(P291=Balanza_de_Comprobación35[[#This Row],[Columna6]],"S","N")</f>
        <v>S</v>
      </c>
      <c r="Z291" s="47" t="str">
        <f>IF(Q291=Balanza_de_Comprobación35[[#This Row],[Columna7]],"S","N")</f>
        <v>S</v>
      </c>
      <c r="AA291" s="47" t="str">
        <f>IF(R291=Balanza_de_Comprobación35[[#This Row],[Columna8]],"S","N")</f>
        <v>S</v>
      </c>
      <c r="AB291" s="47" t="str">
        <f>IF(S291=Balanza_de_Comprobación35[[#This Row],[Columna9]],"S","N")</f>
        <v>S</v>
      </c>
    </row>
    <row r="292" spans="1:28" x14ac:dyDescent="0.25">
      <c r="A292" s="33" t="s">
        <v>104</v>
      </c>
      <c r="B292" s="53" t="s">
        <v>520</v>
      </c>
      <c r="C292" s="3" t="s">
        <v>491</v>
      </c>
      <c r="D292" s="28">
        <v>0</v>
      </c>
      <c r="E292" s="28">
        <v>6809627.7599999998</v>
      </c>
      <c r="F292" s="28">
        <v>0</v>
      </c>
      <c r="G292" s="28">
        <v>0</v>
      </c>
      <c r="H292" s="28">
        <v>0</v>
      </c>
      <c r="I292" s="29">
        <v>6809627.7599999998</v>
      </c>
      <c r="K292" s="42" t="s">
        <v>104</v>
      </c>
      <c r="L292" s="43" t="s">
        <v>520</v>
      </c>
      <c r="M292" s="44" t="s">
        <v>491</v>
      </c>
      <c r="N292" s="45">
        <v>0</v>
      </c>
      <c r="O292" s="45">
        <v>6809627.7599999998</v>
      </c>
      <c r="P292" s="45">
        <v>0</v>
      </c>
      <c r="Q292" s="45">
        <v>0</v>
      </c>
      <c r="R292" s="45">
        <v>0</v>
      </c>
      <c r="S292" s="46">
        <v>6809627.7599999998</v>
      </c>
      <c r="T292" s="47" t="str">
        <f>IF(K292=Balanza_de_Comprobación35[[#This Row],[Columna1]],"S","N")</f>
        <v>S</v>
      </c>
      <c r="U292" s="47" t="str">
        <f>IF(L292=Balanza_de_Comprobación35[[#This Row],[Columna2]],"S","N")</f>
        <v>S</v>
      </c>
      <c r="V292" s="47" t="str">
        <f>IF(M292=Balanza_de_Comprobación35[[#This Row],[Columna3]],"S","N")</f>
        <v>S</v>
      </c>
      <c r="W292" s="47" t="str">
        <f>IF(N292=Balanza_de_Comprobación35[[#This Row],[Columna4]],"S","N")</f>
        <v>S</v>
      </c>
      <c r="X292" s="47" t="str">
        <f>IF(O292=Balanza_de_Comprobación35[[#This Row],[Columna5]],"S","N")</f>
        <v>S</v>
      </c>
      <c r="Y292" s="47" t="str">
        <f>IF(P292=Balanza_de_Comprobación35[[#This Row],[Columna6]],"S","N")</f>
        <v>S</v>
      </c>
      <c r="Z292" s="47" t="str">
        <f>IF(Q292=Balanza_de_Comprobación35[[#This Row],[Columna7]],"S","N")</f>
        <v>S</v>
      </c>
      <c r="AA292" s="47" t="str">
        <f>IF(R292=Balanza_de_Comprobación35[[#This Row],[Columna8]],"S","N")</f>
        <v>S</v>
      </c>
      <c r="AB292" s="47" t="str">
        <f>IF(S292=Balanza_de_Comprobación35[[#This Row],[Columna9]],"S","N")</f>
        <v>S</v>
      </c>
    </row>
    <row r="293" spans="1:28" x14ac:dyDescent="0.25">
      <c r="A293" s="33" t="s">
        <v>104</v>
      </c>
      <c r="B293" s="53" t="s">
        <v>521</v>
      </c>
      <c r="C293" s="3" t="s">
        <v>469</v>
      </c>
      <c r="D293" s="28">
        <v>0</v>
      </c>
      <c r="E293" s="28">
        <v>4767323.24</v>
      </c>
      <c r="F293" s="28">
        <v>0</v>
      </c>
      <c r="G293" s="28">
        <v>0</v>
      </c>
      <c r="H293" s="28">
        <v>0</v>
      </c>
      <c r="I293" s="29">
        <v>4767323.24</v>
      </c>
      <c r="K293" s="42" t="s">
        <v>104</v>
      </c>
      <c r="L293" s="43" t="s">
        <v>521</v>
      </c>
      <c r="M293" s="44" t="s">
        <v>469</v>
      </c>
      <c r="N293" s="45">
        <v>0</v>
      </c>
      <c r="O293" s="45">
        <v>4767323.24</v>
      </c>
      <c r="P293" s="45">
        <v>0</v>
      </c>
      <c r="Q293" s="45">
        <v>0</v>
      </c>
      <c r="R293" s="45">
        <v>0</v>
      </c>
      <c r="S293" s="46">
        <v>4767323.24</v>
      </c>
      <c r="T293" s="47" t="str">
        <f>IF(K293=Balanza_de_Comprobación35[[#This Row],[Columna1]],"S","N")</f>
        <v>S</v>
      </c>
      <c r="U293" s="47" t="str">
        <f>IF(L293=Balanza_de_Comprobación35[[#This Row],[Columna2]],"S","N")</f>
        <v>S</v>
      </c>
      <c r="V293" s="47" t="str">
        <f>IF(M293=Balanza_de_Comprobación35[[#This Row],[Columna3]],"S","N")</f>
        <v>S</v>
      </c>
      <c r="W293" s="47" t="str">
        <f>IF(N293=Balanza_de_Comprobación35[[#This Row],[Columna4]],"S","N")</f>
        <v>S</v>
      </c>
      <c r="X293" s="47" t="str">
        <f>IF(O293=Balanza_de_Comprobación35[[#This Row],[Columna5]],"S","N")</f>
        <v>S</v>
      </c>
      <c r="Y293" s="47" t="str">
        <f>IF(P293=Balanza_de_Comprobación35[[#This Row],[Columna6]],"S","N")</f>
        <v>S</v>
      </c>
      <c r="Z293" s="47" t="str">
        <f>IF(Q293=Balanza_de_Comprobación35[[#This Row],[Columna7]],"S","N")</f>
        <v>S</v>
      </c>
      <c r="AA293" s="47" t="str">
        <f>IF(R293=Balanza_de_Comprobación35[[#This Row],[Columna8]],"S","N")</f>
        <v>S</v>
      </c>
      <c r="AB293" s="47" t="str">
        <f>IF(S293=Balanza_de_Comprobación35[[#This Row],[Columna9]],"S","N")</f>
        <v>S</v>
      </c>
    </row>
    <row r="294" spans="1:28" x14ac:dyDescent="0.25">
      <c r="A294" s="33" t="s">
        <v>5</v>
      </c>
      <c r="B294" s="53" t="s">
        <v>522</v>
      </c>
      <c r="C294" s="3" t="s">
        <v>523</v>
      </c>
      <c r="D294" s="28">
        <v>0</v>
      </c>
      <c r="E294" s="28">
        <v>0</v>
      </c>
      <c r="F294" s="28">
        <v>0</v>
      </c>
      <c r="G294" s="28">
        <v>0</v>
      </c>
      <c r="H294" s="28">
        <v>0</v>
      </c>
      <c r="I294" s="29">
        <v>0</v>
      </c>
      <c r="K294" s="42" t="s">
        <v>5</v>
      </c>
      <c r="L294" s="43" t="s">
        <v>522</v>
      </c>
      <c r="M294" s="44" t="s">
        <v>523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6">
        <v>0</v>
      </c>
      <c r="T294" s="47" t="str">
        <f>IF(K294=Balanza_de_Comprobación35[[#This Row],[Columna1]],"S","N")</f>
        <v>S</v>
      </c>
      <c r="U294" s="47" t="str">
        <f>IF(L294=Balanza_de_Comprobación35[[#This Row],[Columna2]],"S","N")</f>
        <v>S</v>
      </c>
      <c r="V294" s="47" t="str">
        <f>IF(M294=Balanza_de_Comprobación35[[#This Row],[Columna3]],"S","N")</f>
        <v>S</v>
      </c>
      <c r="W294" s="47" t="str">
        <f>IF(N294=Balanza_de_Comprobación35[[#This Row],[Columna4]],"S","N")</f>
        <v>S</v>
      </c>
      <c r="X294" s="47" t="str">
        <f>IF(O294=Balanza_de_Comprobación35[[#This Row],[Columna5]],"S","N")</f>
        <v>S</v>
      </c>
      <c r="Y294" s="47" t="str">
        <f>IF(P294=Balanza_de_Comprobación35[[#This Row],[Columna6]],"S","N")</f>
        <v>S</v>
      </c>
      <c r="Z294" s="47" t="str">
        <f>IF(Q294=Balanza_de_Comprobación35[[#This Row],[Columna7]],"S","N")</f>
        <v>S</v>
      </c>
      <c r="AA294" s="47" t="str">
        <f>IF(R294=Balanza_de_Comprobación35[[#This Row],[Columna8]],"S","N")</f>
        <v>S</v>
      </c>
      <c r="AB294" s="47" t="str">
        <f>IF(S294=Balanza_de_Comprobación35[[#This Row],[Columna9]],"S","N")</f>
        <v>S</v>
      </c>
    </row>
    <row r="295" spans="1:28" x14ac:dyDescent="0.25">
      <c r="A295" s="33" t="s">
        <v>5</v>
      </c>
      <c r="B295" s="53" t="s">
        <v>524</v>
      </c>
      <c r="C295" s="3" t="s">
        <v>525</v>
      </c>
      <c r="D295" s="28">
        <v>11601789.220000001</v>
      </c>
      <c r="E295" s="28">
        <v>0</v>
      </c>
      <c r="F295" s="28">
        <v>0</v>
      </c>
      <c r="G295" s="28">
        <v>0</v>
      </c>
      <c r="H295" s="28">
        <v>11601789.220000001</v>
      </c>
      <c r="I295" s="29">
        <v>0</v>
      </c>
      <c r="K295" s="42" t="s">
        <v>5</v>
      </c>
      <c r="L295" s="43" t="s">
        <v>524</v>
      </c>
      <c r="M295" s="44" t="s">
        <v>525</v>
      </c>
      <c r="N295" s="45">
        <v>11601789.220000001</v>
      </c>
      <c r="O295" s="45">
        <v>0</v>
      </c>
      <c r="P295" s="45">
        <v>0</v>
      </c>
      <c r="Q295" s="45">
        <v>0</v>
      </c>
      <c r="R295" s="45">
        <v>11601789.220000001</v>
      </c>
      <c r="S295" s="46">
        <v>0</v>
      </c>
      <c r="T295" s="47" t="str">
        <f>IF(K295=Balanza_de_Comprobación35[[#This Row],[Columna1]],"S","N")</f>
        <v>S</v>
      </c>
      <c r="U295" s="47" t="str">
        <f>IF(L295=Balanza_de_Comprobación35[[#This Row],[Columna2]],"S","N")</f>
        <v>S</v>
      </c>
      <c r="V295" s="47" t="str">
        <f>IF(M295=Balanza_de_Comprobación35[[#This Row],[Columna3]],"S","N")</f>
        <v>S</v>
      </c>
      <c r="W295" s="47" t="str">
        <f>IF(N295=Balanza_de_Comprobación35[[#This Row],[Columna4]],"S","N")</f>
        <v>S</v>
      </c>
      <c r="X295" s="47" t="str">
        <f>IF(O295=Balanza_de_Comprobación35[[#This Row],[Columna5]],"S","N")</f>
        <v>S</v>
      </c>
      <c r="Y295" s="47" t="str">
        <f>IF(P295=Balanza_de_Comprobación35[[#This Row],[Columna6]],"S","N")</f>
        <v>S</v>
      </c>
      <c r="Z295" s="47" t="str">
        <f>IF(Q295=Balanza_de_Comprobación35[[#This Row],[Columna7]],"S","N")</f>
        <v>S</v>
      </c>
      <c r="AA295" s="47" t="str">
        <f>IF(R295=Balanza_de_Comprobación35[[#This Row],[Columna8]],"S","N")</f>
        <v>S</v>
      </c>
      <c r="AB295" s="47" t="str">
        <f>IF(S295=Balanza_de_Comprobación35[[#This Row],[Columna9]],"S","N")</f>
        <v>S</v>
      </c>
    </row>
    <row r="296" spans="1:28" x14ac:dyDescent="0.25">
      <c r="A296" s="33" t="s">
        <v>5</v>
      </c>
      <c r="B296" s="53" t="s">
        <v>526</v>
      </c>
      <c r="C296" s="3" t="s">
        <v>527</v>
      </c>
      <c r="D296" s="28">
        <v>11601789.220000001</v>
      </c>
      <c r="E296" s="28">
        <v>0</v>
      </c>
      <c r="F296" s="28">
        <v>0</v>
      </c>
      <c r="G296" s="28">
        <v>0</v>
      </c>
      <c r="H296" s="28">
        <v>11601789.220000001</v>
      </c>
      <c r="I296" s="29">
        <v>0</v>
      </c>
      <c r="K296" s="42" t="s">
        <v>5</v>
      </c>
      <c r="L296" s="43" t="s">
        <v>526</v>
      </c>
      <c r="M296" s="44" t="s">
        <v>527</v>
      </c>
      <c r="N296" s="45">
        <v>11601789.220000001</v>
      </c>
      <c r="O296" s="45">
        <v>0</v>
      </c>
      <c r="P296" s="45">
        <v>0</v>
      </c>
      <c r="Q296" s="45">
        <v>0</v>
      </c>
      <c r="R296" s="45">
        <v>11601789.220000001</v>
      </c>
      <c r="S296" s="46">
        <v>0</v>
      </c>
      <c r="T296" s="47" t="str">
        <f>IF(K296=Balanza_de_Comprobación35[[#This Row],[Columna1]],"S","N")</f>
        <v>S</v>
      </c>
      <c r="U296" s="47" t="str">
        <f>IF(L296=Balanza_de_Comprobación35[[#This Row],[Columna2]],"S","N")</f>
        <v>S</v>
      </c>
      <c r="V296" s="47" t="str">
        <f>IF(M296=Balanza_de_Comprobación35[[#This Row],[Columna3]],"S","N")</f>
        <v>S</v>
      </c>
      <c r="W296" s="47" t="str">
        <f>IF(N296=Balanza_de_Comprobación35[[#This Row],[Columna4]],"S","N")</f>
        <v>S</v>
      </c>
      <c r="X296" s="47" t="str">
        <f>IF(O296=Balanza_de_Comprobación35[[#This Row],[Columna5]],"S","N")</f>
        <v>S</v>
      </c>
      <c r="Y296" s="47" t="str">
        <f>IF(P296=Balanza_de_Comprobación35[[#This Row],[Columna6]],"S","N")</f>
        <v>S</v>
      </c>
      <c r="Z296" s="47" t="str">
        <f>IF(Q296=Balanza_de_Comprobación35[[#This Row],[Columna7]],"S","N")</f>
        <v>S</v>
      </c>
      <c r="AA296" s="47" t="str">
        <f>IF(R296=Balanza_de_Comprobación35[[#This Row],[Columna8]],"S","N")</f>
        <v>S</v>
      </c>
      <c r="AB296" s="47" t="str">
        <f>IF(S296=Balanza_de_Comprobación35[[#This Row],[Columna9]],"S","N")</f>
        <v>S</v>
      </c>
    </row>
    <row r="297" spans="1:28" x14ac:dyDescent="0.25">
      <c r="A297" s="33" t="s">
        <v>104</v>
      </c>
      <c r="B297" s="53" t="s">
        <v>528</v>
      </c>
      <c r="C297" s="3" t="s">
        <v>529</v>
      </c>
      <c r="D297" s="28">
        <v>0</v>
      </c>
      <c r="E297" s="28">
        <v>11601789.220000001</v>
      </c>
      <c r="F297" s="28">
        <v>0</v>
      </c>
      <c r="G297" s="28">
        <v>0</v>
      </c>
      <c r="H297" s="28">
        <v>0</v>
      </c>
      <c r="I297" s="29">
        <v>11601789.220000001</v>
      </c>
      <c r="K297" s="42" t="s">
        <v>104</v>
      </c>
      <c r="L297" s="43" t="s">
        <v>528</v>
      </c>
      <c r="M297" s="44" t="s">
        <v>529</v>
      </c>
      <c r="N297" s="45">
        <v>0</v>
      </c>
      <c r="O297" s="45">
        <v>11601789.220000001</v>
      </c>
      <c r="P297" s="45">
        <v>0</v>
      </c>
      <c r="Q297" s="45">
        <v>0</v>
      </c>
      <c r="R297" s="45">
        <v>0</v>
      </c>
      <c r="S297" s="46">
        <v>11601789.220000001</v>
      </c>
      <c r="T297" s="47" t="str">
        <f>IF(K297=Balanza_de_Comprobación35[[#This Row],[Columna1]],"S","N")</f>
        <v>S</v>
      </c>
      <c r="U297" s="47" t="str">
        <f>IF(L297=Balanza_de_Comprobación35[[#This Row],[Columna2]],"S","N")</f>
        <v>S</v>
      </c>
      <c r="V297" s="47" t="str">
        <f>IF(M297=Balanza_de_Comprobación35[[#This Row],[Columna3]],"S","N")</f>
        <v>S</v>
      </c>
      <c r="W297" s="47" t="str">
        <f>IF(N297=Balanza_de_Comprobación35[[#This Row],[Columna4]],"S","N")</f>
        <v>S</v>
      </c>
      <c r="X297" s="47" t="str">
        <f>IF(O297=Balanza_de_Comprobación35[[#This Row],[Columna5]],"S","N")</f>
        <v>S</v>
      </c>
      <c r="Y297" s="47" t="str">
        <f>IF(P297=Balanza_de_Comprobación35[[#This Row],[Columna6]],"S","N")</f>
        <v>S</v>
      </c>
      <c r="Z297" s="47" t="str">
        <f>IF(Q297=Balanza_de_Comprobación35[[#This Row],[Columna7]],"S","N")</f>
        <v>S</v>
      </c>
      <c r="AA297" s="47" t="str">
        <f>IF(R297=Balanza_de_Comprobación35[[#This Row],[Columna8]],"S","N")</f>
        <v>S</v>
      </c>
      <c r="AB297" s="47" t="str">
        <f>IF(S297=Balanza_de_Comprobación35[[#This Row],[Columna9]],"S","N")</f>
        <v>S</v>
      </c>
    </row>
    <row r="298" spans="1:28" x14ac:dyDescent="0.25">
      <c r="A298" s="33" t="s">
        <v>104</v>
      </c>
      <c r="B298" s="53" t="s">
        <v>530</v>
      </c>
      <c r="C298" s="3" t="s">
        <v>527</v>
      </c>
      <c r="D298" s="28">
        <v>0</v>
      </c>
      <c r="E298" s="28">
        <v>11601789.220000001</v>
      </c>
      <c r="F298" s="28">
        <v>0</v>
      </c>
      <c r="G298" s="28">
        <v>0</v>
      </c>
      <c r="H298" s="28">
        <v>0</v>
      </c>
      <c r="I298" s="29">
        <v>11601789.220000001</v>
      </c>
      <c r="K298" s="42" t="s">
        <v>104</v>
      </c>
      <c r="L298" s="43" t="s">
        <v>530</v>
      </c>
      <c r="M298" s="44" t="s">
        <v>527</v>
      </c>
      <c r="N298" s="45">
        <v>0</v>
      </c>
      <c r="O298" s="45">
        <v>11601789.220000001</v>
      </c>
      <c r="P298" s="45">
        <v>0</v>
      </c>
      <c r="Q298" s="45">
        <v>0</v>
      </c>
      <c r="R298" s="45">
        <v>0</v>
      </c>
      <c r="S298" s="46">
        <v>11601789.220000001</v>
      </c>
      <c r="T298" s="47" t="str">
        <f>IF(K298=Balanza_de_Comprobación35[[#This Row],[Columna1]],"S","N")</f>
        <v>S</v>
      </c>
      <c r="U298" s="47" t="str">
        <f>IF(L298=Balanza_de_Comprobación35[[#This Row],[Columna2]],"S","N")</f>
        <v>S</v>
      </c>
      <c r="V298" s="47" t="str">
        <f>IF(M298=Balanza_de_Comprobación35[[#This Row],[Columna3]],"S","N")</f>
        <v>S</v>
      </c>
      <c r="W298" s="47" t="str">
        <f>IF(N298=Balanza_de_Comprobación35[[#This Row],[Columna4]],"S","N")</f>
        <v>S</v>
      </c>
      <c r="X298" s="47" t="str">
        <f>IF(O298=Balanza_de_Comprobación35[[#This Row],[Columna5]],"S","N")</f>
        <v>S</v>
      </c>
      <c r="Y298" s="47" t="str">
        <f>IF(P298=Balanza_de_Comprobación35[[#This Row],[Columna6]],"S","N")</f>
        <v>S</v>
      </c>
      <c r="Z298" s="47" t="str">
        <f>IF(Q298=Balanza_de_Comprobación35[[#This Row],[Columna7]],"S","N")</f>
        <v>S</v>
      </c>
      <c r="AA298" s="47" t="str">
        <f>IF(R298=Balanza_de_Comprobación35[[#This Row],[Columna8]],"S","N")</f>
        <v>S</v>
      </c>
      <c r="AB298" s="47" t="str">
        <f>IF(S298=Balanza_de_Comprobación35[[#This Row],[Columna9]],"S","N")</f>
        <v>S</v>
      </c>
    </row>
    <row r="299" spans="1:28" x14ac:dyDescent="0.25">
      <c r="A299" s="33" t="s">
        <v>5</v>
      </c>
      <c r="B299" s="53" t="s">
        <v>531</v>
      </c>
      <c r="C299" s="3" t="s">
        <v>532</v>
      </c>
      <c r="D299" s="28">
        <v>102932823.29000001</v>
      </c>
      <c r="E299" s="28">
        <v>0</v>
      </c>
      <c r="F299" s="28">
        <v>0</v>
      </c>
      <c r="G299" s="28">
        <v>0</v>
      </c>
      <c r="H299" s="28">
        <v>102932823.29000001</v>
      </c>
      <c r="I299" s="29">
        <v>0</v>
      </c>
      <c r="K299" s="42" t="s">
        <v>5</v>
      </c>
      <c r="L299" s="43" t="s">
        <v>531</v>
      </c>
      <c r="M299" s="44" t="s">
        <v>532</v>
      </c>
      <c r="N299" s="45">
        <v>102932823.29000001</v>
      </c>
      <c r="O299" s="45">
        <v>0</v>
      </c>
      <c r="P299" s="45">
        <v>0</v>
      </c>
      <c r="Q299" s="45">
        <v>0</v>
      </c>
      <c r="R299" s="45">
        <v>102932823.29000001</v>
      </c>
      <c r="S299" s="46">
        <v>0</v>
      </c>
      <c r="T299" s="47" t="str">
        <f>IF(K299=Balanza_de_Comprobación35[[#This Row],[Columna1]],"S","N")</f>
        <v>S</v>
      </c>
      <c r="U299" s="47" t="str">
        <f>IF(L299=Balanza_de_Comprobación35[[#This Row],[Columna2]],"S","N")</f>
        <v>S</v>
      </c>
      <c r="V299" s="47" t="str">
        <f>IF(M299=Balanza_de_Comprobación35[[#This Row],[Columna3]],"S","N")</f>
        <v>S</v>
      </c>
      <c r="W299" s="47" t="str">
        <f>IF(N299=Balanza_de_Comprobación35[[#This Row],[Columna4]],"S","N")</f>
        <v>S</v>
      </c>
      <c r="X299" s="47" t="str">
        <f>IF(O299=Balanza_de_Comprobación35[[#This Row],[Columna5]],"S","N")</f>
        <v>S</v>
      </c>
      <c r="Y299" s="47" t="str">
        <f>IF(P299=Balanza_de_Comprobación35[[#This Row],[Columna6]],"S","N")</f>
        <v>S</v>
      </c>
      <c r="Z299" s="47" t="str">
        <f>IF(Q299=Balanza_de_Comprobación35[[#This Row],[Columna7]],"S","N")</f>
        <v>S</v>
      </c>
      <c r="AA299" s="47" t="str">
        <f>IF(R299=Balanza_de_Comprobación35[[#This Row],[Columna8]],"S","N")</f>
        <v>S</v>
      </c>
      <c r="AB299" s="47" t="str">
        <f>IF(S299=Balanza_de_Comprobación35[[#This Row],[Columna9]],"S","N")</f>
        <v>S</v>
      </c>
    </row>
    <row r="300" spans="1:28" x14ac:dyDescent="0.25">
      <c r="A300" s="33" t="s">
        <v>5</v>
      </c>
      <c r="B300" s="53" t="s">
        <v>533</v>
      </c>
      <c r="C300" s="3" t="s">
        <v>527</v>
      </c>
      <c r="D300" s="28">
        <v>102932823.29000001</v>
      </c>
      <c r="E300" s="28">
        <v>0</v>
      </c>
      <c r="F300" s="28">
        <v>0</v>
      </c>
      <c r="G300" s="28">
        <v>0</v>
      </c>
      <c r="H300" s="28">
        <v>102932823.29000001</v>
      </c>
      <c r="I300" s="29">
        <v>0</v>
      </c>
      <c r="K300" s="42" t="s">
        <v>5</v>
      </c>
      <c r="L300" s="43" t="s">
        <v>533</v>
      </c>
      <c r="M300" s="44" t="s">
        <v>527</v>
      </c>
      <c r="N300" s="45">
        <v>102932823.29000001</v>
      </c>
      <c r="O300" s="45">
        <v>0</v>
      </c>
      <c r="P300" s="45">
        <v>0</v>
      </c>
      <c r="Q300" s="45">
        <v>0</v>
      </c>
      <c r="R300" s="45">
        <v>102932823.29000001</v>
      </c>
      <c r="S300" s="46">
        <v>0</v>
      </c>
      <c r="T300" s="47" t="str">
        <f>IF(K300=Balanza_de_Comprobación35[[#This Row],[Columna1]],"S","N")</f>
        <v>S</v>
      </c>
      <c r="U300" s="47" t="str">
        <f>IF(L300=Balanza_de_Comprobación35[[#This Row],[Columna2]],"S","N")</f>
        <v>S</v>
      </c>
      <c r="V300" s="47" t="str">
        <f>IF(M300=Balanza_de_Comprobación35[[#This Row],[Columna3]],"S","N")</f>
        <v>S</v>
      </c>
      <c r="W300" s="47" t="str">
        <f>IF(N300=Balanza_de_Comprobación35[[#This Row],[Columna4]],"S","N")</f>
        <v>S</v>
      </c>
      <c r="X300" s="47" t="str">
        <f>IF(O300=Balanza_de_Comprobación35[[#This Row],[Columna5]],"S","N")</f>
        <v>S</v>
      </c>
      <c r="Y300" s="47" t="str">
        <f>IF(P300=Balanza_de_Comprobación35[[#This Row],[Columna6]],"S","N")</f>
        <v>S</v>
      </c>
      <c r="Z300" s="47" t="str">
        <f>IF(Q300=Balanza_de_Comprobación35[[#This Row],[Columna7]],"S","N")</f>
        <v>S</v>
      </c>
      <c r="AA300" s="47" t="str">
        <f>IF(R300=Balanza_de_Comprobación35[[#This Row],[Columna8]],"S","N")</f>
        <v>S</v>
      </c>
      <c r="AB300" s="47" t="str">
        <f>IF(S300=Balanza_de_Comprobación35[[#This Row],[Columna9]],"S","N")</f>
        <v>S</v>
      </c>
    </row>
    <row r="301" spans="1:28" x14ac:dyDescent="0.25">
      <c r="A301" s="33" t="s">
        <v>5</v>
      </c>
      <c r="B301" s="53" t="s">
        <v>534</v>
      </c>
      <c r="C301" s="3" t="s">
        <v>535</v>
      </c>
      <c r="D301" s="28">
        <v>107457079.40000001</v>
      </c>
      <c r="E301" s="28">
        <v>0</v>
      </c>
      <c r="F301" s="28">
        <v>0</v>
      </c>
      <c r="G301" s="28">
        <v>0</v>
      </c>
      <c r="H301" s="28">
        <v>107457079.40000001</v>
      </c>
      <c r="I301" s="29">
        <v>0</v>
      </c>
      <c r="K301" s="42" t="s">
        <v>5</v>
      </c>
      <c r="L301" s="43" t="s">
        <v>534</v>
      </c>
      <c r="M301" s="44" t="s">
        <v>535</v>
      </c>
      <c r="N301" s="45">
        <v>107457079.40000001</v>
      </c>
      <c r="O301" s="45">
        <v>0</v>
      </c>
      <c r="P301" s="45">
        <v>0</v>
      </c>
      <c r="Q301" s="45">
        <v>0</v>
      </c>
      <c r="R301" s="45">
        <v>107457079.40000001</v>
      </c>
      <c r="S301" s="46">
        <v>0</v>
      </c>
      <c r="T301" s="47" t="str">
        <f>IF(K301=Balanza_de_Comprobación35[[#This Row],[Columna1]],"S","N")</f>
        <v>S</v>
      </c>
      <c r="U301" s="47" t="str">
        <f>IF(L301=Balanza_de_Comprobación35[[#This Row],[Columna2]],"S","N")</f>
        <v>S</v>
      </c>
      <c r="V301" s="47" t="str">
        <f>IF(M301=Balanza_de_Comprobación35[[#This Row],[Columna3]],"S","N")</f>
        <v>S</v>
      </c>
      <c r="W301" s="47" t="str">
        <f>IF(N301=Balanza_de_Comprobación35[[#This Row],[Columna4]],"S","N")</f>
        <v>S</v>
      </c>
      <c r="X301" s="47" t="str">
        <f>IF(O301=Balanza_de_Comprobación35[[#This Row],[Columna5]],"S","N")</f>
        <v>S</v>
      </c>
      <c r="Y301" s="47" t="str">
        <f>IF(P301=Balanza_de_Comprobación35[[#This Row],[Columna6]],"S","N")</f>
        <v>S</v>
      </c>
      <c r="Z301" s="47" t="str">
        <f>IF(Q301=Balanza_de_Comprobación35[[#This Row],[Columna7]],"S","N")</f>
        <v>S</v>
      </c>
      <c r="AA301" s="47" t="str">
        <f>IF(R301=Balanza_de_Comprobación35[[#This Row],[Columna8]],"S","N")</f>
        <v>S</v>
      </c>
      <c r="AB301" s="47" t="str">
        <f>IF(S301=Balanza_de_Comprobación35[[#This Row],[Columna9]],"S","N")</f>
        <v>S</v>
      </c>
    </row>
    <row r="302" spans="1:28" x14ac:dyDescent="0.25">
      <c r="A302" s="33" t="s">
        <v>5</v>
      </c>
      <c r="B302" s="53" t="s">
        <v>536</v>
      </c>
      <c r="C302" s="3" t="s">
        <v>537</v>
      </c>
      <c r="D302" s="28">
        <v>-4524256.1100000003</v>
      </c>
      <c r="E302" s="28">
        <v>0</v>
      </c>
      <c r="F302" s="28">
        <v>0</v>
      </c>
      <c r="G302" s="28">
        <v>0</v>
      </c>
      <c r="H302" s="28">
        <v>-4524256.1100000003</v>
      </c>
      <c r="I302" s="29">
        <v>0</v>
      </c>
      <c r="K302" s="42" t="s">
        <v>5</v>
      </c>
      <c r="L302" s="43" t="s">
        <v>536</v>
      </c>
      <c r="M302" s="44" t="s">
        <v>537</v>
      </c>
      <c r="N302" s="45">
        <v>-4524256.1100000003</v>
      </c>
      <c r="O302" s="45">
        <v>0</v>
      </c>
      <c r="P302" s="45">
        <v>0</v>
      </c>
      <c r="Q302" s="45">
        <v>0</v>
      </c>
      <c r="R302" s="45">
        <v>-4524256.1100000003</v>
      </c>
      <c r="S302" s="46">
        <v>0</v>
      </c>
      <c r="T302" s="47" t="str">
        <f>IF(K302=Balanza_de_Comprobación35[[#This Row],[Columna1]],"S","N")</f>
        <v>S</v>
      </c>
      <c r="U302" s="47" t="str">
        <f>IF(L302=Balanza_de_Comprobación35[[#This Row],[Columna2]],"S","N")</f>
        <v>S</v>
      </c>
      <c r="V302" s="47" t="str">
        <f>IF(M302=Balanza_de_Comprobación35[[#This Row],[Columna3]],"S","N")</f>
        <v>S</v>
      </c>
      <c r="W302" s="47" t="str">
        <f>IF(N302=Balanza_de_Comprobación35[[#This Row],[Columna4]],"S","N")</f>
        <v>S</v>
      </c>
      <c r="X302" s="47" t="str">
        <f>IF(O302=Balanza_de_Comprobación35[[#This Row],[Columna5]],"S","N")</f>
        <v>S</v>
      </c>
      <c r="Y302" s="47" t="str">
        <f>IF(P302=Balanza_de_Comprobación35[[#This Row],[Columna6]],"S","N")</f>
        <v>S</v>
      </c>
      <c r="Z302" s="47" t="str">
        <f>IF(Q302=Balanza_de_Comprobación35[[#This Row],[Columna7]],"S","N")</f>
        <v>S</v>
      </c>
      <c r="AA302" s="47" t="str">
        <f>IF(R302=Balanza_de_Comprobación35[[#This Row],[Columna8]],"S","N")</f>
        <v>S</v>
      </c>
      <c r="AB302" s="47" t="str">
        <f>IF(S302=Balanza_de_Comprobación35[[#This Row],[Columna9]],"S","N")</f>
        <v>S</v>
      </c>
    </row>
    <row r="303" spans="1:28" x14ac:dyDescent="0.25">
      <c r="A303" s="33" t="s">
        <v>104</v>
      </c>
      <c r="B303" s="53" t="s">
        <v>538</v>
      </c>
      <c r="C303" s="3" t="s">
        <v>539</v>
      </c>
      <c r="D303" s="28">
        <v>0</v>
      </c>
      <c r="E303" s="28">
        <v>102932823.29000001</v>
      </c>
      <c r="F303" s="28">
        <v>0</v>
      </c>
      <c r="G303" s="28">
        <v>0</v>
      </c>
      <c r="H303" s="28">
        <v>0</v>
      </c>
      <c r="I303" s="29">
        <v>102932823.29000001</v>
      </c>
      <c r="K303" s="42" t="s">
        <v>104</v>
      </c>
      <c r="L303" s="43" t="s">
        <v>538</v>
      </c>
      <c r="M303" s="44" t="s">
        <v>539</v>
      </c>
      <c r="N303" s="45">
        <v>0</v>
      </c>
      <c r="O303" s="45">
        <v>102932823.29000001</v>
      </c>
      <c r="P303" s="45">
        <v>0</v>
      </c>
      <c r="Q303" s="45">
        <v>0</v>
      </c>
      <c r="R303" s="45">
        <v>0</v>
      </c>
      <c r="S303" s="46">
        <v>102932823.29000001</v>
      </c>
      <c r="T303" s="47" t="str">
        <f>IF(K303=Balanza_de_Comprobación35[[#This Row],[Columna1]],"S","N")</f>
        <v>S</v>
      </c>
      <c r="U303" s="47" t="str">
        <f>IF(L303=Balanza_de_Comprobación35[[#This Row],[Columna2]],"S","N")</f>
        <v>S</v>
      </c>
      <c r="V303" s="47" t="str">
        <f>IF(M303=Balanza_de_Comprobación35[[#This Row],[Columna3]],"S","N")</f>
        <v>S</v>
      </c>
      <c r="W303" s="47" t="str">
        <f>IF(N303=Balanza_de_Comprobación35[[#This Row],[Columna4]],"S","N")</f>
        <v>S</v>
      </c>
      <c r="X303" s="47" t="str">
        <f>IF(O303=Balanza_de_Comprobación35[[#This Row],[Columna5]],"S","N")</f>
        <v>S</v>
      </c>
      <c r="Y303" s="47" t="str">
        <f>IF(P303=Balanza_de_Comprobación35[[#This Row],[Columna6]],"S","N")</f>
        <v>S</v>
      </c>
      <c r="Z303" s="47" t="str">
        <f>IF(Q303=Balanza_de_Comprobación35[[#This Row],[Columna7]],"S","N")</f>
        <v>S</v>
      </c>
      <c r="AA303" s="47" t="str">
        <f>IF(R303=Balanza_de_Comprobación35[[#This Row],[Columna8]],"S","N")</f>
        <v>S</v>
      </c>
      <c r="AB303" s="47" t="str">
        <f>IF(S303=Balanza_de_Comprobación35[[#This Row],[Columna9]],"S","N")</f>
        <v>S</v>
      </c>
    </row>
    <row r="304" spans="1:28" x14ac:dyDescent="0.25">
      <c r="A304" s="33" t="s">
        <v>104</v>
      </c>
      <c r="B304" s="53" t="s">
        <v>540</v>
      </c>
      <c r="C304" s="3" t="s">
        <v>527</v>
      </c>
      <c r="D304" s="28">
        <v>0</v>
      </c>
      <c r="E304" s="28">
        <v>102932823.29000001</v>
      </c>
      <c r="F304" s="28">
        <v>0</v>
      </c>
      <c r="G304" s="28">
        <v>0</v>
      </c>
      <c r="H304" s="28">
        <v>0</v>
      </c>
      <c r="I304" s="29">
        <v>102932823.29000001</v>
      </c>
      <c r="K304" s="42" t="s">
        <v>104</v>
      </c>
      <c r="L304" s="43" t="s">
        <v>540</v>
      </c>
      <c r="M304" s="44" t="s">
        <v>527</v>
      </c>
      <c r="N304" s="45">
        <v>0</v>
      </c>
      <c r="O304" s="45">
        <v>102932823.29000001</v>
      </c>
      <c r="P304" s="45">
        <v>0</v>
      </c>
      <c r="Q304" s="45">
        <v>0</v>
      </c>
      <c r="R304" s="45">
        <v>0</v>
      </c>
      <c r="S304" s="46">
        <v>102932823.29000001</v>
      </c>
      <c r="T304" s="47" t="str">
        <f>IF(K304=Balanza_de_Comprobación35[[#This Row],[Columna1]],"S","N")</f>
        <v>S</v>
      </c>
      <c r="U304" s="47" t="str">
        <f>IF(L304=Balanza_de_Comprobación35[[#This Row],[Columna2]],"S","N")</f>
        <v>S</v>
      </c>
      <c r="V304" s="47" t="str">
        <f>IF(M304=Balanza_de_Comprobación35[[#This Row],[Columna3]],"S","N")</f>
        <v>S</v>
      </c>
      <c r="W304" s="47" t="str">
        <f>IF(N304=Balanza_de_Comprobación35[[#This Row],[Columna4]],"S","N")</f>
        <v>S</v>
      </c>
      <c r="X304" s="47" t="str">
        <f>IF(O304=Balanza_de_Comprobación35[[#This Row],[Columna5]],"S","N")</f>
        <v>S</v>
      </c>
      <c r="Y304" s="47" t="str">
        <f>IF(P304=Balanza_de_Comprobación35[[#This Row],[Columna6]],"S","N")</f>
        <v>S</v>
      </c>
      <c r="Z304" s="47" t="str">
        <f>IF(Q304=Balanza_de_Comprobación35[[#This Row],[Columna7]],"S","N")</f>
        <v>S</v>
      </c>
      <c r="AA304" s="47" t="str">
        <f>IF(R304=Balanza_de_Comprobación35[[#This Row],[Columna8]],"S","N")</f>
        <v>S</v>
      </c>
      <c r="AB304" s="47" t="str">
        <f>IF(S304=Balanza_de_Comprobación35[[#This Row],[Columna9]],"S","N")</f>
        <v>S</v>
      </c>
    </row>
    <row r="305" spans="1:28" x14ac:dyDescent="0.25">
      <c r="A305" s="33" t="s">
        <v>104</v>
      </c>
      <c r="B305" s="53" t="s">
        <v>541</v>
      </c>
      <c r="C305" s="3" t="s">
        <v>535</v>
      </c>
      <c r="D305" s="28">
        <v>0</v>
      </c>
      <c r="E305" s="28">
        <v>27658322.300000001</v>
      </c>
      <c r="F305" s="28">
        <v>0</v>
      </c>
      <c r="G305" s="28">
        <v>0</v>
      </c>
      <c r="H305" s="28">
        <v>0</v>
      </c>
      <c r="I305" s="29">
        <v>27658322.300000001</v>
      </c>
      <c r="K305" s="42" t="s">
        <v>104</v>
      </c>
      <c r="L305" s="43" t="s">
        <v>541</v>
      </c>
      <c r="M305" s="44" t="s">
        <v>535</v>
      </c>
      <c r="N305" s="45">
        <v>0</v>
      </c>
      <c r="O305" s="45">
        <v>27658322.300000001</v>
      </c>
      <c r="P305" s="45">
        <v>0</v>
      </c>
      <c r="Q305" s="45">
        <v>0</v>
      </c>
      <c r="R305" s="45">
        <v>0</v>
      </c>
      <c r="S305" s="46">
        <v>27658322.300000001</v>
      </c>
      <c r="T305" s="47" t="str">
        <f>IF(K305=Balanza_de_Comprobación35[[#This Row],[Columna1]],"S","N")</f>
        <v>S</v>
      </c>
      <c r="U305" s="47" t="str">
        <f>IF(L305=Balanza_de_Comprobación35[[#This Row],[Columna2]],"S","N")</f>
        <v>S</v>
      </c>
      <c r="V305" s="47" t="str">
        <f>IF(M305=Balanza_de_Comprobación35[[#This Row],[Columna3]],"S","N")</f>
        <v>S</v>
      </c>
      <c r="W305" s="47" t="str">
        <f>IF(N305=Balanza_de_Comprobación35[[#This Row],[Columna4]],"S","N")</f>
        <v>S</v>
      </c>
      <c r="X305" s="47" t="str">
        <f>IF(O305=Balanza_de_Comprobación35[[#This Row],[Columna5]],"S","N")</f>
        <v>S</v>
      </c>
      <c r="Y305" s="47" t="str">
        <f>IF(P305=Balanza_de_Comprobación35[[#This Row],[Columna6]],"S","N")</f>
        <v>S</v>
      </c>
      <c r="Z305" s="47" t="str">
        <f>IF(Q305=Balanza_de_Comprobación35[[#This Row],[Columna7]],"S","N")</f>
        <v>S</v>
      </c>
      <c r="AA305" s="47" t="str">
        <f>IF(R305=Balanza_de_Comprobación35[[#This Row],[Columna8]],"S","N")</f>
        <v>S</v>
      </c>
      <c r="AB305" s="47" t="str">
        <f>IF(S305=Balanza_de_Comprobación35[[#This Row],[Columna9]],"S","N")</f>
        <v>S</v>
      </c>
    </row>
    <row r="306" spans="1:28" x14ac:dyDescent="0.25">
      <c r="A306" s="33" t="s">
        <v>104</v>
      </c>
      <c r="B306" s="53" t="s">
        <v>542</v>
      </c>
      <c r="C306" s="3" t="s">
        <v>537</v>
      </c>
      <c r="D306" s="28">
        <v>0</v>
      </c>
      <c r="E306" s="28">
        <v>75274500.989999995</v>
      </c>
      <c r="F306" s="28">
        <v>0</v>
      </c>
      <c r="G306" s="28">
        <v>0</v>
      </c>
      <c r="H306" s="28">
        <v>0</v>
      </c>
      <c r="I306" s="29">
        <v>75274500.989999995</v>
      </c>
      <c r="K306" s="42" t="s">
        <v>104</v>
      </c>
      <c r="L306" s="43" t="s">
        <v>542</v>
      </c>
      <c r="M306" s="44" t="s">
        <v>537</v>
      </c>
      <c r="N306" s="45">
        <v>0</v>
      </c>
      <c r="O306" s="45">
        <v>75274500.989999995</v>
      </c>
      <c r="P306" s="45">
        <v>0</v>
      </c>
      <c r="Q306" s="45">
        <v>0</v>
      </c>
      <c r="R306" s="45">
        <v>0</v>
      </c>
      <c r="S306" s="46">
        <v>75274500.989999995</v>
      </c>
      <c r="T306" s="47" t="str">
        <f>IF(K306=Balanza_de_Comprobación35[[#This Row],[Columna1]],"S","N")</f>
        <v>S</v>
      </c>
      <c r="U306" s="47" t="str">
        <f>IF(L306=Balanza_de_Comprobación35[[#This Row],[Columna2]],"S","N")</f>
        <v>S</v>
      </c>
      <c r="V306" s="47" t="str">
        <f>IF(M306=Balanza_de_Comprobación35[[#This Row],[Columna3]],"S","N")</f>
        <v>S</v>
      </c>
      <c r="W306" s="47" t="str">
        <f>IF(N306=Balanza_de_Comprobación35[[#This Row],[Columna4]],"S","N")</f>
        <v>S</v>
      </c>
      <c r="X306" s="47" t="str">
        <f>IF(O306=Balanza_de_Comprobación35[[#This Row],[Columna5]],"S","N")</f>
        <v>S</v>
      </c>
      <c r="Y306" s="47" t="str">
        <f>IF(P306=Balanza_de_Comprobación35[[#This Row],[Columna6]],"S","N")</f>
        <v>S</v>
      </c>
      <c r="Z306" s="47" t="str">
        <f>IF(Q306=Balanza_de_Comprobación35[[#This Row],[Columna7]],"S","N")</f>
        <v>S</v>
      </c>
      <c r="AA306" s="47" t="str">
        <f>IF(R306=Balanza_de_Comprobación35[[#This Row],[Columna8]],"S","N")</f>
        <v>S</v>
      </c>
      <c r="AB306" s="47" t="str">
        <f>IF(S306=Balanza_de_Comprobación35[[#This Row],[Columna9]],"S","N")</f>
        <v>S</v>
      </c>
    </row>
    <row r="307" spans="1:28" x14ac:dyDescent="0.25">
      <c r="A307" s="33" t="s">
        <v>5</v>
      </c>
      <c r="B307" s="53" t="s">
        <v>543</v>
      </c>
      <c r="C307" s="3" t="s">
        <v>544</v>
      </c>
      <c r="D307" s="28">
        <v>323364900.79000002</v>
      </c>
      <c r="E307" s="28">
        <v>0</v>
      </c>
      <c r="F307" s="28">
        <v>0</v>
      </c>
      <c r="G307" s="28">
        <v>0</v>
      </c>
      <c r="H307" s="28">
        <v>323364900.79000002</v>
      </c>
      <c r="I307" s="29">
        <v>0</v>
      </c>
      <c r="K307" s="42" t="s">
        <v>5</v>
      </c>
      <c r="L307" s="43" t="s">
        <v>543</v>
      </c>
      <c r="M307" s="44" t="s">
        <v>544</v>
      </c>
      <c r="N307" s="45">
        <v>323364900.79000002</v>
      </c>
      <c r="O307" s="45">
        <v>0</v>
      </c>
      <c r="P307" s="45">
        <v>0</v>
      </c>
      <c r="Q307" s="45">
        <v>0</v>
      </c>
      <c r="R307" s="45">
        <v>323364900.79000002</v>
      </c>
      <c r="S307" s="46">
        <v>0</v>
      </c>
      <c r="T307" s="47" t="str">
        <f>IF(K307=Balanza_de_Comprobación35[[#This Row],[Columna1]],"S","N")</f>
        <v>S</v>
      </c>
      <c r="U307" s="47" t="str">
        <f>IF(L307=Balanza_de_Comprobación35[[#This Row],[Columna2]],"S","N")</f>
        <v>S</v>
      </c>
      <c r="V307" s="47" t="str">
        <f>IF(M307=Balanza_de_Comprobación35[[#This Row],[Columna3]],"S","N")</f>
        <v>S</v>
      </c>
      <c r="W307" s="47" t="str">
        <f>IF(N307=Balanza_de_Comprobación35[[#This Row],[Columna4]],"S","N")</f>
        <v>S</v>
      </c>
      <c r="X307" s="47" t="str">
        <f>IF(O307=Balanza_de_Comprobación35[[#This Row],[Columna5]],"S","N")</f>
        <v>S</v>
      </c>
      <c r="Y307" s="47" t="str">
        <f>IF(P307=Balanza_de_Comprobación35[[#This Row],[Columna6]],"S","N")</f>
        <v>S</v>
      </c>
      <c r="Z307" s="47" t="str">
        <f>IF(Q307=Balanza_de_Comprobación35[[#This Row],[Columna7]],"S","N")</f>
        <v>S</v>
      </c>
      <c r="AA307" s="47" t="str">
        <f>IF(R307=Balanza_de_Comprobación35[[#This Row],[Columna8]],"S","N")</f>
        <v>S</v>
      </c>
      <c r="AB307" s="47" t="str">
        <f>IF(S307=Balanza_de_Comprobación35[[#This Row],[Columna9]],"S","N")</f>
        <v>S</v>
      </c>
    </row>
    <row r="308" spans="1:28" x14ac:dyDescent="0.25">
      <c r="A308" s="33" t="s">
        <v>5</v>
      </c>
      <c r="B308" s="53" t="s">
        <v>545</v>
      </c>
      <c r="C308" s="3" t="s">
        <v>527</v>
      </c>
      <c r="D308" s="28">
        <v>323364900.79000002</v>
      </c>
      <c r="E308" s="28">
        <v>0</v>
      </c>
      <c r="F308" s="28">
        <v>0</v>
      </c>
      <c r="G308" s="28">
        <v>0</v>
      </c>
      <c r="H308" s="28">
        <v>323364900.79000002</v>
      </c>
      <c r="I308" s="29">
        <v>0</v>
      </c>
      <c r="K308" s="42" t="s">
        <v>5</v>
      </c>
      <c r="L308" s="43" t="s">
        <v>545</v>
      </c>
      <c r="M308" s="44" t="s">
        <v>527</v>
      </c>
      <c r="N308" s="45">
        <v>323364900.79000002</v>
      </c>
      <c r="O308" s="45">
        <v>0</v>
      </c>
      <c r="P308" s="45">
        <v>0</v>
      </c>
      <c r="Q308" s="45">
        <v>0</v>
      </c>
      <c r="R308" s="45">
        <v>323364900.79000002</v>
      </c>
      <c r="S308" s="46">
        <v>0</v>
      </c>
      <c r="T308" s="47" t="str">
        <f>IF(K308=Balanza_de_Comprobación35[[#This Row],[Columna1]],"S","N")</f>
        <v>S</v>
      </c>
      <c r="U308" s="47" t="str">
        <f>IF(L308=Balanza_de_Comprobación35[[#This Row],[Columna2]],"S","N")</f>
        <v>S</v>
      </c>
      <c r="V308" s="47" t="str">
        <f>IF(M308=Balanza_de_Comprobación35[[#This Row],[Columna3]],"S","N")</f>
        <v>S</v>
      </c>
      <c r="W308" s="47" t="str">
        <f>IF(N308=Balanza_de_Comprobación35[[#This Row],[Columna4]],"S","N")</f>
        <v>S</v>
      </c>
      <c r="X308" s="47" t="str">
        <f>IF(O308=Balanza_de_Comprobación35[[#This Row],[Columna5]],"S","N")</f>
        <v>S</v>
      </c>
      <c r="Y308" s="47" t="str">
        <f>IF(P308=Balanza_de_Comprobación35[[#This Row],[Columna6]],"S","N")</f>
        <v>S</v>
      </c>
      <c r="Z308" s="47" t="str">
        <f>IF(Q308=Balanza_de_Comprobación35[[#This Row],[Columna7]],"S","N")</f>
        <v>S</v>
      </c>
      <c r="AA308" s="47" t="str">
        <f>IF(R308=Balanza_de_Comprobación35[[#This Row],[Columna8]],"S","N")</f>
        <v>S</v>
      </c>
      <c r="AB308" s="47" t="str">
        <f>IF(S308=Balanza_de_Comprobación35[[#This Row],[Columna9]],"S","N")</f>
        <v>S</v>
      </c>
    </row>
    <row r="309" spans="1:28" x14ac:dyDescent="0.25">
      <c r="A309" s="33" t="s">
        <v>5</v>
      </c>
      <c r="B309" s="53" t="s">
        <v>546</v>
      </c>
      <c r="C309" s="3" t="s">
        <v>535</v>
      </c>
      <c r="D309" s="28">
        <v>323313345.73000002</v>
      </c>
      <c r="E309" s="28">
        <v>0</v>
      </c>
      <c r="F309" s="28">
        <v>0</v>
      </c>
      <c r="G309" s="28">
        <v>0</v>
      </c>
      <c r="H309" s="28">
        <v>323313345.73000002</v>
      </c>
      <c r="I309" s="29">
        <v>0</v>
      </c>
      <c r="K309" s="42" t="s">
        <v>5</v>
      </c>
      <c r="L309" s="43" t="s">
        <v>546</v>
      </c>
      <c r="M309" s="44" t="s">
        <v>535</v>
      </c>
      <c r="N309" s="45">
        <v>323313345.73000002</v>
      </c>
      <c r="O309" s="45">
        <v>0</v>
      </c>
      <c r="P309" s="45">
        <v>0</v>
      </c>
      <c r="Q309" s="45">
        <v>0</v>
      </c>
      <c r="R309" s="45">
        <v>323313345.73000002</v>
      </c>
      <c r="S309" s="46">
        <v>0</v>
      </c>
      <c r="T309" s="47" t="str">
        <f>IF(K309=Balanza_de_Comprobación35[[#This Row],[Columna1]],"S","N")</f>
        <v>S</v>
      </c>
      <c r="U309" s="47" t="str">
        <f>IF(L309=Balanza_de_Comprobación35[[#This Row],[Columna2]],"S","N")</f>
        <v>S</v>
      </c>
      <c r="V309" s="47" t="str">
        <f>IF(M309=Balanza_de_Comprobación35[[#This Row],[Columna3]],"S","N")</f>
        <v>S</v>
      </c>
      <c r="W309" s="47" t="str">
        <f>IF(N309=Balanza_de_Comprobación35[[#This Row],[Columna4]],"S","N")</f>
        <v>S</v>
      </c>
      <c r="X309" s="47" t="str">
        <f>IF(O309=Balanza_de_Comprobación35[[#This Row],[Columna5]],"S","N")</f>
        <v>S</v>
      </c>
      <c r="Y309" s="47" t="str">
        <f>IF(P309=Balanza_de_Comprobación35[[#This Row],[Columna6]],"S","N")</f>
        <v>S</v>
      </c>
      <c r="Z309" s="47" t="str">
        <f>IF(Q309=Balanza_de_Comprobación35[[#This Row],[Columna7]],"S","N")</f>
        <v>S</v>
      </c>
      <c r="AA309" s="47" t="str">
        <f>IF(R309=Balanza_de_Comprobación35[[#This Row],[Columna8]],"S","N")</f>
        <v>S</v>
      </c>
      <c r="AB309" s="47" t="str">
        <f>IF(S309=Balanza_de_Comprobación35[[#This Row],[Columna9]],"S","N")</f>
        <v>S</v>
      </c>
    </row>
    <row r="310" spans="1:28" x14ac:dyDescent="0.25">
      <c r="A310" s="33" t="s">
        <v>5</v>
      </c>
      <c r="B310" s="53" t="s">
        <v>547</v>
      </c>
      <c r="C310" s="3" t="s">
        <v>548</v>
      </c>
      <c r="D310" s="28">
        <v>38179.81</v>
      </c>
      <c r="E310" s="28">
        <v>0</v>
      </c>
      <c r="F310" s="28">
        <v>0</v>
      </c>
      <c r="G310" s="28">
        <v>0</v>
      </c>
      <c r="H310" s="28">
        <v>38179.81</v>
      </c>
      <c r="I310" s="29">
        <v>0</v>
      </c>
      <c r="K310" s="42" t="s">
        <v>5</v>
      </c>
      <c r="L310" s="43" t="s">
        <v>547</v>
      </c>
      <c r="M310" s="44" t="s">
        <v>548</v>
      </c>
      <c r="N310" s="45">
        <v>38179.81</v>
      </c>
      <c r="O310" s="45">
        <v>0</v>
      </c>
      <c r="P310" s="45">
        <v>0</v>
      </c>
      <c r="Q310" s="45">
        <v>0</v>
      </c>
      <c r="R310" s="45">
        <v>38179.81</v>
      </c>
      <c r="S310" s="46">
        <v>0</v>
      </c>
      <c r="T310" s="47" t="str">
        <f>IF(K310=Balanza_de_Comprobación35[[#This Row],[Columna1]],"S","N")</f>
        <v>S</v>
      </c>
      <c r="U310" s="47" t="str">
        <f>IF(L310=Balanza_de_Comprobación35[[#This Row],[Columna2]],"S","N")</f>
        <v>S</v>
      </c>
      <c r="V310" s="47" t="str">
        <f>IF(M310=Balanza_de_Comprobación35[[#This Row],[Columna3]],"S","N")</f>
        <v>S</v>
      </c>
      <c r="W310" s="47" t="str">
        <f>IF(N310=Balanza_de_Comprobación35[[#This Row],[Columna4]],"S","N")</f>
        <v>S</v>
      </c>
      <c r="X310" s="47" t="str">
        <f>IF(O310=Balanza_de_Comprobación35[[#This Row],[Columna5]],"S","N")</f>
        <v>S</v>
      </c>
      <c r="Y310" s="47" t="str">
        <f>IF(P310=Balanza_de_Comprobación35[[#This Row],[Columna6]],"S","N")</f>
        <v>S</v>
      </c>
      <c r="Z310" s="47" t="str">
        <f>IF(Q310=Balanza_de_Comprobación35[[#This Row],[Columna7]],"S","N")</f>
        <v>S</v>
      </c>
      <c r="AA310" s="47" t="str">
        <f>IF(R310=Balanza_de_Comprobación35[[#This Row],[Columna8]],"S","N")</f>
        <v>S</v>
      </c>
      <c r="AB310" s="47" t="str">
        <f>IF(S310=Balanza_de_Comprobación35[[#This Row],[Columna9]],"S","N")</f>
        <v>S</v>
      </c>
    </row>
    <row r="311" spans="1:28" x14ac:dyDescent="0.25">
      <c r="A311" s="33" t="s">
        <v>5</v>
      </c>
      <c r="B311" s="53" t="s">
        <v>549</v>
      </c>
      <c r="C311" s="3" t="s">
        <v>550</v>
      </c>
      <c r="D311" s="28">
        <v>13375.25</v>
      </c>
      <c r="E311" s="28">
        <v>0</v>
      </c>
      <c r="F311" s="28">
        <v>0</v>
      </c>
      <c r="G311" s="28">
        <v>0</v>
      </c>
      <c r="H311" s="28">
        <v>13375.25</v>
      </c>
      <c r="I311" s="29">
        <v>0</v>
      </c>
      <c r="K311" s="42" t="s">
        <v>5</v>
      </c>
      <c r="L311" s="43" t="s">
        <v>549</v>
      </c>
      <c r="M311" s="44" t="s">
        <v>550</v>
      </c>
      <c r="N311" s="45">
        <v>13375.25</v>
      </c>
      <c r="O311" s="45">
        <v>0</v>
      </c>
      <c r="P311" s="45">
        <v>0</v>
      </c>
      <c r="Q311" s="45">
        <v>0</v>
      </c>
      <c r="R311" s="45">
        <v>13375.25</v>
      </c>
      <c r="S311" s="46">
        <v>0</v>
      </c>
      <c r="T311" s="47" t="str">
        <f>IF(K311=Balanza_de_Comprobación35[[#This Row],[Columna1]],"S","N")</f>
        <v>S</v>
      </c>
      <c r="U311" s="47" t="str">
        <f>IF(L311=Balanza_de_Comprobación35[[#This Row],[Columna2]],"S","N")</f>
        <v>S</v>
      </c>
      <c r="V311" s="47" t="str">
        <f>IF(M311=Balanza_de_Comprobación35[[#This Row],[Columna3]],"S","N")</f>
        <v>S</v>
      </c>
      <c r="W311" s="47" t="str">
        <f>IF(N311=Balanza_de_Comprobación35[[#This Row],[Columna4]],"S","N")</f>
        <v>S</v>
      </c>
      <c r="X311" s="47" t="str">
        <f>IF(O311=Balanza_de_Comprobación35[[#This Row],[Columna5]],"S","N")</f>
        <v>S</v>
      </c>
      <c r="Y311" s="47" t="str">
        <f>IF(P311=Balanza_de_Comprobación35[[#This Row],[Columna6]],"S","N")</f>
        <v>S</v>
      </c>
      <c r="Z311" s="47" t="str">
        <f>IF(Q311=Balanza_de_Comprobación35[[#This Row],[Columna7]],"S","N")</f>
        <v>S</v>
      </c>
      <c r="AA311" s="47" t="str">
        <f>IF(R311=Balanza_de_Comprobación35[[#This Row],[Columna8]],"S","N")</f>
        <v>S</v>
      </c>
      <c r="AB311" s="47" t="str">
        <f>IF(S311=Balanza_de_Comprobación35[[#This Row],[Columna9]],"S","N")</f>
        <v>S</v>
      </c>
    </row>
    <row r="312" spans="1:28" x14ac:dyDescent="0.25">
      <c r="A312" s="33" t="s">
        <v>104</v>
      </c>
      <c r="B312" s="53" t="s">
        <v>551</v>
      </c>
      <c r="C312" s="3" t="s">
        <v>552</v>
      </c>
      <c r="D312" s="28">
        <v>0</v>
      </c>
      <c r="E312" s="28">
        <v>323364900.79000002</v>
      </c>
      <c r="F312" s="28">
        <v>0</v>
      </c>
      <c r="G312" s="28">
        <v>0</v>
      </c>
      <c r="H312" s="28">
        <v>0</v>
      </c>
      <c r="I312" s="29">
        <v>323364900.79000002</v>
      </c>
      <c r="K312" s="42" t="s">
        <v>104</v>
      </c>
      <c r="L312" s="43" t="s">
        <v>551</v>
      </c>
      <c r="M312" s="44" t="s">
        <v>552</v>
      </c>
      <c r="N312" s="45">
        <v>0</v>
      </c>
      <c r="O312" s="45">
        <v>323364900.79000002</v>
      </c>
      <c r="P312" s="45">
        <v>0</v>
      </c>
      <c r="Q312" s="45">
        <v>0</v>
      </c>
      <c r="R312" s="45">
        <v>0</v>
      </c>
      <c r="S312" s="46">
        <v>323364900.79000002</v>
      </c>
      <c r="T312" s="47" t="str">
        <f>IF(K312=Balanza_de_Comprobación35[[#This Row],[Columna1]],"S","N")</f>
        <v>S</v>
      </c>
      <c r="U312" s="47" t="str">
        <f>IF(L312=Balanza_de_Comprobación35[[#This Row],[Columna2]],"S","N")</f>
        <v>S</v>
      </c>
      <c r="V312" s="47" t="str">
        <f>IF(M312=Balanza_de_Comprobación35[[#This Row],[Columna3]],"S","N")</f>
        <v>S</v>
      </c>
      <c r="W312" s="47" t="str">
        <f>IF(N312=Balanza_de_Comprobación35[[#This Row],[Columna4]],"S","N")</f>
        <v>S</v>
      </c>
      <c r="X312" s="47" t="str">
        <f>IF(O312=Balanza_de_Comprobación35[[#This Row],[Columna5]],"S","N")</f>
        <v>S</v>
      </c>
      <c r="Y312" s="47" t="str">
        <f>IF(P312=Balanza_de_Comprobación35[[#This Row],[Columna6]],"S","N")</f>
        <v>S</v>
      </c>
      <c r="Z312" s="47" t="str">
        <f>IF(Q312=Balanza_de_Comprobación35[[#This Row],[Columna7]],"S","N")</f>
        <v>S</v>
      </c>
      <c r="AA312" s="47" t="str">
        <f>IF(R312=Balanza_de_Comprobación35[[#This Row],[Columna8]],"S","N")</f>
        <v>S</v>
      </c>
      <c r="AB312" s="47" t="str">
        <f>IF(S312=Balanza_de_Comprobación35[[#This Row],[Columna9]],"S","N")</f>
        <v>S</v>
      </c>
    </row>
    <row r="313" spans="1:28" x14ac:dyDescent="0.25">
      <c r="A313" s="33" t="s">
        <v>104</v>
      </c>
      <c r="B313" s="53" t="s">
        <v>553</v>
      </c>
      <c r="C313" s="3" t="s">
        <v>527</v>
      </c>
      <c r="D313" s="28">
        <v>0</v>
      </c>
      <c r="E313" s="28">
        <v>323364900.79000002</v>
      </c>
      <c r="F313" s="28">
        <v>0</v>
      </c>
      <c r="G313" s="28">
        <v>0</v>
      </c>
      <c r="H313" s="28">
        <v>0</v>
      </c>
      <c r="I313" s="29">
        <v>323364900.79000002</v>
      </c>
      <c r="K313" s="42" t="s">
        <v>104</v>
      </c>
      <c r="L313" s="43" t="s">
        <v>553</v>
      </c>
      <c r="M313" s="44" t="s">
        <v>527</v>
      </c>
      <c r="N313" s="45">
        <v>0</v>
      </c>
      <c r="O313" s="45">
        <v>323364900.79000002</v>
      </c>
      <c r="P313" s="45">
        <v>0</v>
      </c>
      <c r="Q313" s="45">
        <v>0</v>
      </c>
      <c r="R313" s="45">
        <v>0</v>
      </c>
      <c r="S313" s="46">
        <v>323364900.79000002</v>
      </c>
      <c r="T313" s="47" t="str">
        <f>IF(K313=Balanza_de_Comprobación35[[#This Row],[Columna1]],"S","N")</f>
        <v>S</v>
      </c>
      <c r="U313" s="47" t="str">
        <f>IF(L313=Balanza_de_Comprobación35[[#This Row],[Columna2]],"S","N")</f>
        <v>S</v>
      </c>
      <c r="V313" s="47" t="str">
        <f>IF(M313=Balanza_de_Comprobación35[[#This Row],[Columna3]],"S","N")</f>
        <v>S</v>
      </c>
      <c r="W313" s="47" t="str">
        <f>IF(N313=Balanza_de_Comprobación35[[#This Row],[Columna4]],"S","N")</f>
        <v>S</v>
      </c>
      <c r="X313" s="47" t="str">
        <f>IF(O313=Balanza_de_Comprobación35[[#This Row],[Columna5]],"S","N")</f>
        <v>S</v>
      </c>
      <c r="Y313" s="47" t="str">
        <f>IF(P313=Balanza_de_Comprobación35[[#This Row],[Columna6]],"S","N")</f>
        <v>S</v>
      </c>
      <c r="Z313" s="47" t="str">
        <f>IF(Q313=Balanza_de_Comprobación35[[#This Row],[Columna7]],"S","N")</f>
        <v>S</v>
      </c>
      <c r="AA313" s="47" t="str">
        <f>IF(R313=Balanza_de_Comprobación35[[#This Row],[Columna8]],"S","N")</f>
        <v>S</v>
      </c>
      <c r="AB313" s="47" t="str">
        <f>IF(S313=Balanza_de_Comprobación35[[#This Row],[Columna9]],"S","N")</f>
        <v>S</v>
      </c>
    </row>
    <row r="314" spans="1:28" x14ac:dyDescent="0.25">
      <c r="A314" s="33" t="s">
        <v>104</v>
      </c>
      <c r="B314" s="53" t="s">
        <v>554</v>
      </c>
      <c r="C314" s="3" t="s">
        <v>535</v>
      </c>
      <c r="D314" s="28">
        <v>0</v>
      </c>
      <c r="E314" s="28">
        <v>323313345.73000002</v>
      </c>
      <c r="F314" s="28">
        <v>0</v>
      </c>
      <c r="G314" s="28">
        <v>0</v>
      </c>
      <c r="H314" s="28">
        <v>0</v>
      </c>
      <c r="I314" s="29">
        <v>323313345.73000002</v>
      </c>
      <c r="K314" s="42" t="s">
        <v>104</v>
      </c>
      <c r="L314" s="43" t="s">
        <v>554</v>
      </c>
      <c r="M314" s="44" t="s">
        <v>535</v>
      </c>
      <c r="N314" s="45">
        <v>0</v>
      </c>
      <c r="O314" s="45">
        <v>323313345.73000002</v>
      </c>
      <c r="P314" s="45">
        <v>0</v>
      </c>
      <c r="Q314" s="45">
        <v>0</v>
      </c>
      <c r="R314" s="45">
        <v>0</v>
      </c>
      <c r="S314" s="46">
        <v>323313345.73000002</v>
      </c>
      <c r="T314" s="47" t="str">
        <f>IF(K314=Balanza_de_Comprobación35[[#This Row],[Columna1]],"S","N")</f>
        <v>S</v>
      </c>
      <c r="U314" s="47" t="str">
        <f>IF(L314=Balanza_de_Comprobación35[[#This Row],[Columna2]],"S","N")</f>
        <v>S</v>
      </c>
      <c r="V314" s="47" t="str">
        <f>IF(M314=Balanza_de_Comprobación35[[#This Row],[Columna3]],"S","N")</f>
        <v>S</v>
      </c>
      <c r="W314" s="47" t="str">
        <f>IF(N314=Balanza_de_Comprobación35[[#This Row],[Columna4]],"S","N")</f>
        <v>S</v>
      </c>
      <c r="X314" s="47" t="str">
        <f>IF(O314=Balanza_de_Comprobación35[[#This Row],[Columna5]],"S","N")</f>
        <v>S</v>
      </c>
      <c r="Y314" s="47" t="str">
        <f>IF(P314=Balanza_de_Comprobación35[[#This Row],[Columna6]],"S","N")</f>
        <v>S</v>
      </c>
      <c r="Z314" s="47" t="str">
        <f>IF(Q314=Balanza_de_Comprobación35[[#This Row],[Columna7]],"S","N")</f>
        <v>S</v>
      </c>
      <c r="AA314" s="47" t="str">
        <f>IF(R314=Balanza_de_Comprobación35[[#This Row],[Columna8]],"S","N")</f>
        <v>S</v>
      </c>
      <c r="AB314" s="47" t="str">
        <f>IF(S314=Balanza_de_Comprobación35[[#This Row],[Columna9]],"S","N")</f>
        <v>S</v>
      </c>
    </row>
    <row r="315" spans="1:28" x14ac:dyDescent="0.25">
      <c r="A315" s="33" t="s">
        <v>104</v>
      </c>
      <c r="B315" s="53" t="s">
        <v>555</v>
      </c>
      <c r="C315" s="3" t="s">
        <v>548</v>
      </c>
      <c r="D315" s="28">
        <v>0</v>
      </c>
      <c r="E315" s="28">
        <v>38179.81</v>
      </c>
      <c r="F315" s="28">
        <v>0</v>
      </c>
      <c r="G315" s="28">
        <v>0</v>
      </c>
      <c r="H315" s="28">
        <v>0</v>
      </c>
      <c r="I315" s="29">
        <v>38179.81</v>
      </c>
      <c r="K315" s="42" t="s">
        <v>104</v>
      </c>
      <c r="L315" s="43" t="s">
        <v>555</v>
      </c>
      <c r="M315" s="44" t="s">
        <v>548</v>
      </c>
      <c r="N315" s="45">
        <v>0</v>
      </c>
      <c r="O315" s="45">
        <v>38179.81</v>
      </c>
      <c r="P315" s="45">
        <v>0</v>
      </c>
      <c r="Q315" s="45">
        <v>0</v>
      </c>
      <c r="R315" s="45">
        <v>0</v>
      </c>
      <c r="S315" s="46">
        <v>38179.81</v>
      </c>
      <c r="T315" s="47" t="str">
        <f>IF(K315=Balanza_de_Comprobación35[[#This Row],[Columna1]],"S","N")</f>
        <v>S</v>
      </c>
      <c r="U315" s="47" t="str">
        <f>IF(L315=Balanza_de_Comprobación35[[#This Row],[Columna2]],"S","N")</f>
        <v>S</v>
      </c>
      <c r="V315" s="47" t="str">
        <f>IF(M315=Balanza_de_Comprobación35[[#This Row],[Columna3]],"S","N")</f>
        <v>S</v>
      </c>
      <c r="W315" s="47" t="str">
        <f>IF(N315=Balanza_de_Comprobación35[[#This Row],[Columna4]],"S","N")</f>
        <v>S</v>
      </c>
      <c r="X315" s="47" t="str">
        <f>IF(O315=Balanza_de_Comprobación35[[#This Row],[Columna5]],"S","N")</f>
        <v>S</v>
      </c>
      <c r="Y315" s="47" t="str">
        <f>IF(P315=Balanza_de_Comprobación35[[#This Row],[Columna6]],"S","N")</f>
        <v>S</v>
      </c>
      <c r="Z315" s="47" t="str">
        <f>IF(Q315=Balanza_de_Comprobación35[[#This Row],[Columna7]],"S","N")</f>
        <v>S</v>
      </c>
      <c r="AA315" s="47" t="str">
        <f>IF(R315=Balanza_de_Comprobación35[[#This Row],[Columna8]],"S","N")</f>
        <v>S</v>
      </c>
      <c r="AB315" s="47" t="str">
        <f>IF(S315=Balanza_de_Comprobación35[[#This Row],[Columna9]],"S","N")</f>
        <v>S</v>
      </c>
    </row>
    <row r="316" spans="1:28" x14ac:dyDescent="0.25">
      <c r="A316" s="33" t="s">
        <v>104</v>
      </c>
      <c r="B316" s="53" t="s">
        <v>556</v>
      </c>
      <c r="C316" s="3" t="s">
        <v>550</v>
      </c>
      <c r="D316" s="28">
        <v>0</v>
      </c>
      <c r="E316" s="28">
        <v>13375.25</v>
      </c>
      <c r="F316" s="28">
        <v>0</v>
      </c>
      <c r="G316" s="28">
        <v>0</v>
      </c>
      <c r="H316" s="28">
        <v>0</v>
      </c>
      <c r="I316" s="29">
        <v>13375.25</v>
      </c>
      <c r="K316" s="42" t="s">
        <v>104</v>
      </c>
      <c r="L316" s="43" t="s">
        <v>556</v>
      </c>
      <c r="M316" s="44" t="s">
        <v>550</v>
      </c>
      <c r="N316" s="45">
        <v>0</v>
      </c>
      <c r="O316" s="45">
        <v>13375.25</v>
      </c>
      <c r="P316" s="45">
        <v>0</v>
      </c>
      <c r="Q316" s="45">
        <v>0</v>
      </c>
      <c r="R316" s="45">
        <v>0</v>
      </c>
      <c r="S316" s="46">
        <v>13375.25</v>
      </c>
      <c r="T316" s="47" t="str">
        <f>IF(K316=Balanza_de_Comprobación35[[#This Row],[Columna1]],"S","N")</f>
        <v>S</v>
      </c>
      <c r="U316" s="47" t="str">
        <f>IF(L316=Balanza_de_Comprobación35[[#This Row],[Columna2]],"S","N")</f>
        <v>S</v>
      </c>
      <c r="V316" s="47" t="str">
        <f>IF(M316=Balanza_de_Comprobación35[[#This Row],[Columna3]],"S","N")</f>
        <v>S</v>
      </c>
      <c r="W316" s="47" t="str">
        <f>IF(N316=Balanza_de_Comprobación35[[#This Row],[Columna4]],"S","N")</f>
        <v>S</v>
      </c>
      <c r="X316" s="47" t="str">
        <f>IF(O316=Balanza_de_Comprobación35[[#This Row],[Columna5]],"S","N")</f>
        <v>S</v>
      </c>
      <c r="Y316" s="47" t="str">
        <f>IF(P316=Balanza_de_Comprobación35[[#This Row],[Columna6]],"S","N")</f>
        <v>S</v>
      </c>
      <c r="Z316" s="47" t="str">
        <f>IF(Q316=Balanza_de_Comprobación35[[#This Row],[Columna7]],"S","N")</f>
        <v>S</v>
      </c>
      <c r="AA316" s="47" t="str">
        <f>IF(R316=Balanza_de_Comprobación35[[#This Row],[Columna8]],"S","N")</f>
        <v>S</v>
      </c>
      <c r="AB316" s="47" t="str">
        <f>IF(S316=Balanza_de_Comprobación35[[#This Row],[Columna9]],"S","N")</f>
        <v>S</v>
      </c>
    </row>
    <row r="317" spans="1:28" x14ac:dyDescent="0.25">
      <c r="A317" s="33" t="s">
        <v>104</v>
      </c>
      <c r="B317" s="53" t="s">
        <v>557</v>
      </c>
      <c r="C317" s="3" t="s">
        <v>558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9">
        <v>0</v>
      </c>
      <c r="K317" s="42" t="s">
        <v>104</v>
      </c>
      <c r="L317" s="43" t="s">
        <v>557</v>
      </c>
      <c r="M317" s="44" t="s">
        <v>558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6">
        <v>0</v>
      </c>
      <c r="T317" s="47" t="str">
        <f>IF(K317=Balanza_de_Comprobación35[[#This Row],[Columna1]],"S","N")</f>
        <v>S</v>
      </c>
      <c r="U317" s="47" t="str">
        <f>IF(L317=Balanza_de_Comprobación35[[#This Row],[Columna2]],"S","N")</f>
        <v>S</v>
      </c>
      <c r="V317" s="47" t="str">
        <f>IF(M317=Balanza_de_Comprobación35[[#This Row],[Columna3]],"S","N")</f>
        <v>S</v>
      </c>
      <c r="W317" s="47" t="str">
        <f>IF(N317=Balanza_de_Comprobación35[[#This Row],[Columna4]],"S","N")</f>
        <v>S</v>
      </c>
      <c r="X317" s="47" t="str">
        <f>IF(O317=Balanza_de_Comprobación35[[#This Row],[Columna5]],"S","N")</f>
        <v>S</v>
      </c>
      <c r="Y317" s="47" t="str">
        <f>IF(P317=Balanza_de_Comprobación35[[#This Row],[Columna6]],"S","N")</f>
        <v>S</v>
      </c>
      <c r="Z317" s="47" t="str">
        <f>IF(Q317=Balanza_de_Comprobación35[[#This Row],[Columna7]],"S","N")</f>
        <v>S</v>
      </c>
      <c r="AA317" s="47" t="str">
        <f>IF(R317=Balanza_de_Comprobación35[[#This Row],[Columna8]],"S","N")</f>
        <v>S</v>
      </c>
      <c r="AB317" s="47" t="str">
        <f>IF(S317=Balanza_de_Comprobación35[[#This Row],[Columna9]],"S","N")</f>
        <v>S</v>
      </c>
    </row>
    <row r="318" spans="1:28" x14ac:dyDescent="0.25">
      <c r="A318" s="33" t="s">
        <v>5</v>
      </c>
      <c r="B318" s="53" t="s">
        <v>559</v>
      </c>
      <c r="C318" s="3" t="s">
        <v>560</v>
      </c>
      <c r="D318" s="28">
        <v>470389292.83999997</v>
      </c>
      <c r="E318" s="28">
        <v>0</v>
      </c>
      <c r="F318" s="28">
        <v>0</v>
      </c>
      <c r="G318" s="28">
        <v>0</v>
      </c>
      <c r="H318" s="28">
        <v>470389292.83999997</v>
      </c>
      <c r="I318" s="29">
        <v>0</v>
      </c>
      <c r="K318" s="42" t="s">
        <v>5</v>
      </c>
      <c r="L318" s="43" t="s">
        <v>559</v>
      </c>
      <c r="M318" s="44" t="s">
        <v>560</v>
      </c>
      <c r="N318" s="45">
        <v>470389292.83999997</v>
      </c>
      <c r="O318" s="45">
        <v>0</v>
      </c>
      <c r="P318" s="45">
        <v>0</v>
      </c>
      <c r="Q318" s="45">
        <v>0</v>
      </c>
      <c r="R318" s="45">
        <v>470389292.83999997</v>
      </c>
      <c r="S318" s="46">
        <v>0</v>
      </c>
      <c r="T318" s="47" t="str">
        <f>IF(K318=Balanza_de_Comprobación35[[#This Row],[Columna1]],"S","N")</f>
        <v>S</v>
      </c>
      <c r="U318" s="47" t="str">
        <f>IF(L318=Balanza_de_Comprobación35[[#This Row],[Columna2]],"S","N")</f>
        <v>S</v>
      </c>
      <c r="V318" s="47" t="str">
        <f>IF(M318=Balanza_de_Comprobación35[[#This Row],[Columna3]],"S","N")</f>
        <v>S</v>
      </c>
      <c r="W318" s="47" t="str">
        <f>IF(N318=Balanza_de_Comprobación35[[#This Row],[Columna4]],"S","N")</f>
        <v>S</v>
      </c>
      <c r="X318" s="47" t="str">
        <f>IF(O318=Balanza_de_Comprobación35[[#This Row],[Columna5]],"S","N")</f>
        <v>S</v>
      </c>
      <c r="Y318" s="47" t="str">
        <f>IF(P318=Balanza_de_Comprobación35[[#This Row],[Columna6]],"S","N")</f>
        <v>S</v>
      </c>
      <c r="Z318" s="47" t="str">
        <f>IF(Q318=Balanza_de_Comprobación35[[#This Row],[Columna7]],"S","N")</f>
        <v>S</v>
      </c>
      <c r="AA318" s="47" t="str">
        <f>IF(R318=Balanza_de_Comprobación35[[#This Row],[Columna8]],"S","N")</f>
        <v>S</v>
      </c>
      <c r="AB318" s="47" t="str">
        <f>IF(S318=Balanza_de_Comprobación35[[#This Row],[Columna9]],"S","N")</f>
        <v>S</v>
      </c>
    </row>
    <row r="319" spans="1:28" x14ac:dyDescent="0.25">
      <c r="A319" s="33" t="s">
        <v>5</v>
      </c>
      <c r="B319" s="53" t="s">
        <v>561</v>
      </c>
      <c r="C319" s="3" t="s">
        <v>527</v>
      </c>
      <c r="D319" s="28">
        <v>470389292.83999997</v>
      </c>
      <c r="E319" s="28">
        <v>0</v>
      </c>
      <c r="F319" s="28">
        <v>0</v>
      </c>
      <c r="G319" s="28">
        <v>0</v>
      </c>
      <c r="H319" s="28">
        <v>470389292.83999997</v>
      </c>
      <c r="I319" s="29">
        <v>0</v>
      </c>
      <c r="K319" s="42" t="s">
        <v>5</v>
      </c>
      <c r="L319" s="43" t="s">
        <v>561</v>
      </c>
      <c r="M319" s="44" t="s">
        <v>527</v>
      </c>
      <c r="N319" s="45">
        <v>470389292.83999997</v>
      </c>
      <c r="O319" s="45">
        <v>0</v>
      </c>
      <c r="P319" s="45">
        <v>0</v>
      </c>
      <c r="Q319" s="45">
        <v>0</v>
      </c>
      <c r="R319" s="45">
        <v>470389292.83999997</v>
      </c>
      <c r="S319" s="46">
        <v>0</v>
      </c>
      <c r="T319" s="47" t="str">
        <f>IF(K319=Balanza_de_Comprobación35[[#This Row],[Columna1]],"S","N")</f>
        <v>S</v>
      </c>
      <c r="U319" s="47" t="str">
        <f>IF(L319=Balanza_de_Comprobación35[[#This Row],[Columna2]],"S","N")</f>
        <v>S</v>
      </c>
      <c r="V319" s="47" t="str">
        <f>IF(M319=Balanza_de_Comprobación35[[#This Row],[Columna3]],"S","N")</f>
        <v>S</v>
      </c>
      <c r="W319" s="47" t="str">
        <f>IF(N319=Balanza_de_Comprobación35[[#This Row],[Columna4]],"S","N")</f>
        <v>S</v>
      </c>
      <c r="X319" s="47" t="str">
        <f>IF(O319=Balanza_de_Comprobación35[[#This Row],[Columna5]],"S","N")</f>
        <v>S</v>
      </c>
      <c r="Y319" s="47" t="str">
        <f>IF(P319=Balanza_de_Comprobación35[[#This Row],[Columna6]],"S","N")</f>
        <v>S</v>
      </c>
      <c r="Z319" s="47" t="str">
        <f>IF(Q319=Balanza_de_Comprobación35[[#This Row],[Columna7]],"S","N")</f>
        <v>S</v>
      </c>
      <c r="AA319" s="47" t="str">
        <f>IF(R319=Balanza_de_Comprobación35[[#This Row],[Columna8]],"S","N")</f>
        <v>S</v>
      </c>
      <c r="AB319" s="47" t="str">
        <f>IF(S319=Balanza_de_Comprobación35[[#This Row],[Columna9]],"S","N")</f>
        <v>S</v>
      </c>
    </row>
    <row r="320" spans="1:28" x14ac:dyDescent="0.25">
      <c r="A320" s="33" t="s">
        <v>5</v>
      </c>
      <c r="B320" s="53" t="s">
        <v>562</v>
      </c>
      <c r="C320" s="3" t="s">
        <v>563</v>
      </c>
      <c r="D320" s="28">
        <v>470389292.83999997</v>
      </c>
      <c r="E320" s="28">
        <v>0</v>
      </c>
      <c r="F320" s="28">
        <v>0</v>
      </c>
      <c r="G320" s="28">
        <v>0</v>
      </c>
      <c r="H320" s="28">
        <v>470389292.83999997</v>
      </c>
      <c r="I320" s="29">
        <v>0</v>
      </c>
      <c r="K320" s="42" t="s">
        <v>5</v>
      </c>
      <c r="L320" s="43" t="s">
        <v>562</v>
      </c>
      <c r="M320" s="44" t="s">
        <v>563</v>
      </c>
      <c r="N320" s="45">
        <v>470389292.83999997</v>
      </c>
      <c r="O320" s="45">
        <v>0</v>
      </c>
      <c r="P320" s="45">
        <v>0</v>
      </c>
      <c r="Q320" s="45">
        <v>0</v>
      </c>
      <c r="R320" s="45">
        <v>470389292.83999997</v>
      </c>
      <c r="S320" s="46">
        <v>0</v>
      </c>
      <c r="T320" s="47" t="str">
        <f>IF(K320=Balanza_de_Comprobación35[[#This Row],[Columna1]],"S","N")</f>
        <v>S</v>
      </c>
      <c r="U320" s="47" t="str">
        <f>IF(L320=Balanza_de_Comprobación35[[#This Row],[Columna2]],"S","N")</f>
        <v>S</v>
      </c>
      <c r="V320" s="47" t="str">
        <f>IF(M320=Balanza_de_Comprobación35[[#This Row],[Columna3]],"S","N")</f>
        <v>S</v>
      </c>
      <c r="W320" s="47" t="str">
        <f>IF(N320=Balanza_de_Comprobación35[[#This Row],[Columna4]],"S","N")</f>
        <v>S</v>
      </c>
      <c r="X320" s="47" t="str">
        <f>IF(O320=Balanza_de_Comprobación35[[#This Row],[Columna5]],"S","N")</f>
        <v>S</v>
      </c>
      <c r="Y320" s="47" t="str">
        <f>IF(P320=Balanza_de_Comprobación35[[#This Row],[Columna6]],"S","N")</f>
        <v>S</v>
      </c>
      <c r="Z320" s="47" t="str">
        <f>IF(Q320=Balanza_de_Comprobación35[[#This Row],[Columna7]],"S","N")</f>
        <v>S</v>
      </c>
      <c r="AA320" s="47" t="str">
        <f>IF(R320=Balanza_de_Comprobación35[[#This Row],[Columna8]],"S","N")</f>
        <v>S</v>
      </c>
      <c r="AB320" s="47" t="str">
        <f>IF(S320=Balanza_de_Comprobación35[[#This Row],[Columna9]],"S","N")</f>
        <v>S</v>
      </c>
    </row>
    <row r="321" spans="1:28" x14ac:dyDescent="0.25">
      <c r="A321" s="33" t="s">
        <v>5</v>
      </c>
      <c r="B321" s="53" t="s">
        <v>564</v>
      </c>
      <c r="C321" s="3" t="s">
        <v>33</v>
      </c>
      <c r="D321" s="28">
        <v>615819.91</v>
      </c>
      <c r="E321" s="28">
        <v>0</v>
      </c>
      <c r="F321" s="28">
        <v>0</v>
      </c>
      <c r="G321" s="28">
        <v>0</v>
      </c>
      <c r="H321" s="28">
        <v>615819.91</v>
      </c>
      <c r="I321" s="29">
        <v>0</v>
      </c>
      <c r="K321" s="42" t="s">
        <v>5</v>
      </c>
      <c r="L321" s="43" t="s">
        <v>564</v>
      </c>
      <c r="M321" s="44" t="s">
        <v>33</v>
      </c>
      <c r="N321" s="45">
        <v>615819.91</v>
      </c>
      <c r="O321" s="45">
        <v>0</v>
      </c>
      <c r="P321" s="45">
        <v>0</v>
      </c>
      <c r="Q321" s="45">
        <v>0</v>
      </c>
      <c r="R321" s="45">
        <v>615819.91</v>
      </c>
      <c r="S321" s="46">
        <v>0</v>
      </c>
      <c r="T321" s="47" t="str">
        <f>IF(K321=Balanza_de_Comprobación35[[#This Row],[Columna1]],"S","N")</f>
        <v>S</v>
      </c>
      <c r="U321" s="47" t="str">
        <f>IF(L321=Balanza_de_Comprobación35[[#This Row],[Columna2]],"S","N")</f>
        <v>S</v>
      </c>
      <c r="V321" s="47" t="str">
        <f>IF(M321=Balanza_de_Comprobación35[[#This Row],[Columna3]],"S","N")</f>
        <v>S</v>
      </c>
      <c r="W321" s="47" t="str">
        <f>IF(N321=Balanza_de_Comprobación35[[#This Row],[Columna4]],"S","N")</f>
        <v>S</v>
      </c>
      <c r="X321" s="47" t="str">
        <f>IF(O321=Balanza_de_Comprobación35[[#This Row],[Columna5]],"S","N")</f>
        <v>S</v>
      </c>
      <c r="Y321" s="47" t="str">
        <f>IF(P321=Balanza_de_Comprobación35[[#This Row],[Columna6]],"S","N")</f>
        <v>S</v>
      </c>
      <c r="Z321" s="47" t="str">
        <f>IF(Q321=Balanza_de_Comprobación35[[#This Row],[Columna7]],"S","N")</f>
        <v>S</v>
      </c>
      <c r="AA321" s="47" t="str">
        <f>IF(R321=Balanza_de_Comprobación35[[#This Row],[Columna8]],"S","N")</f>
        <v>S</v>
      </c>
      <c r="AB321" s="47" t="str">
        <f>IF(S321=Balanza_de_Comprobación35[[#This Row],[Columna9]],"S","N")</f>
        <v>S</v>
      </c>
    </row>
    <row r="322" spans="1:28" x14ac:dyDescent="0.25">
      <c r="A322" s="33" t="s">
        <v>5</v>
      </c>
      <c r="B322" s="53" t="s">
        <v>565</v>
      </c>
      <c r="C322" s="3" t="s">
        <v>566</v>
      </c>
      <c r="D322" s="28">
        <v>379432179.41000003</v>
      </c>
      <c r="E322" s="28">
        <v>0</v>
      </c>
      <c r="F322" s="28">
        <v>0</v>
      </c>
      <c r="G322" s="28">
        <v>0</v>
      </c>
      <c r="H322" s="28">
        <v>379432179.41000003</v>
      </c>
      <c r="I322" s="29">
        <v>0</v>
      </c>
      <c r="K322" s="42" t="s">
        <v>5</v>
      </c>
      <c r="L322" s="43" t="s">
        <v>565</v>
      </c>
      <c r="M322" s="44" t="s">
        <v>566</v>
      </c>
      <c r="N322" s="45">
        <v>379432179.41000003</v>
      </c>
      <c r="O322" s="45">
        <v>0</v>
      </c>
      <c r="P322" s="45">
        <v>0</v>
      </c>
      <c r="Q322" s="45">
        <v>0</v>
      </c>
      <c r="R322" s="45">
        <v>379432179.41000003</v>
      </c>
      <c r="S322" s="46">
        <v>0</v>
      </c>
      <c r="T322" s="47" t="str">
        <f>IF(K322=Balanza_de_Comprobación35[[#This Row],[Columna1]],"S","N")</f>
        <v>S</v>
      </c>
      <c r="U322" s="47" t="str">
        <f>IF(L322=Balanza_de_Comprobación35[[#This Row],[Columna2]],"S","N")</f>
        <v>S</v>
      </c>
      <c r="V322" s="47" t="str">
        <f>IF(M322=Balanza_de_Comprobación35[[#This Row],[Columna3]],"S","N")</f>
        <v>S</v>
      </c>
      <c r="W322" s="47" t="str">
        <f>IF(N322=Balanza_de_Comprobación35[[#This Row],[Columna4]],"S","N")</f>
        <v>S</v>
      </c>
      <c r="X322" s="47" t="str">
        <f>IF(O322=Balanza_de_Comprobación35[[#This Row],[Columna5]],"S","N")</f>
        <v>S</v>
      </c>
      <c r="Y322" s="47" t="str">
        <f>IF(P322=Balanza_de_Comprobación35[[#This Row],[Columna6]],"S","N")</f>
        <v>S</v>
      </c>
      <c r="Z322" s="47" t="str">
        <f>IF(Q322=Balanza_de_Comprobación35[[#This Row],[Columna7]],"S","N")</f>
        <v>S</v>
      </c>
      <c r="AA322" s="47" t="str">
        <f>IF(R322=Balanza_de_Comprobación35[[#This Row],[Columna8]],"S","N")</f>
        <v>S</v>
      </c>
      <c r="AB322" s="47" t="str">
        <f>IF(S322=Balanza_de_Comprobación35[[#This Row],[Columna9]],"S","N")</f>
        <v>S</v>
      </c>
    </row>
    <row r="323" spans="1:28" x14ac:dyDescent="0.25">
      <c r="A323" s="33" t="s">
        <v>5</v>
      </c>
      <c r="B323" s="53" t="s">
        <v>567</v>
      </c>
      <c r="C323" s="3" t="s">
        <v>568</v>
      </c>
      <c r="D323" s="28">
        <v>90341293.519999996</v>
      </c>
      <c r="E323" s="28">
        <v>0</v>
      </c>
      <c r="F323" s="28">
        <v>0</v>
      </c>
      <c r="G323" s="28">
        <v>0</v>
      </c>
      <c r="H323" s="28">
        <v>90341293.519999996</v>
      </c>
      <c r="I323" s="29">
        <v>0</v>
      </c>
      <c r="K323" s="42" t="s">
        <v>5</v>
      </c>
      <c r="L323" s="43" t="s">
        <v>567</v>
      </c>
      <c r="M323" s="44" t="s">
        <v>568</v>
      </c>
      <c r="N323" s="45">
        <v>90341293.519999996</v>
      </c>
      <c r="O323" s="45">
        <v>0</v>
      </c>
      <c r="P323" s="45">
        <v>0</v>
      </c>
      <c r="Q323" s="45">
        <v>0</v>
      </c>
      <c r="R323" s="45">
        <v>90341293.519999996</v>
      </c>
      <c r="S323" s="46">
        <v>0</v>
      </c>
      <c r="T323" s="47" t="str">
        <f>IF(K323=Balanza_de_Comprobación35[[#This Row],[Columna1]],"S","N")</f>
        <v>S</v>
      </c>
      <c r="U323" s="47" t="str">
        <f>IF(L323=Balanza_de_Comprobación35[[#This Row],[Columna2]],"S","N")</f>
        <v>S</v>
      </c>
      <c r="V323" s="47" t="str">
        <f>IF(M323=Balanza_de_Comprobación35[[#This Row],[Columna3]],"S","N")</f>
        <v>S</v>
      </c>
      <c r="W323" s="47" t="str">
        <f>IF(N323=Balanza_de_Comprobación35[[#This Row],[Columna4]],"S","N")</f>
        <v>S</v>
      </c>
      <c r="X323" s="47" t="str">
        <f>IF(O323=Balanza_de_Comprobación35[[#This Row],[Columna5]],"S","N")</f>
        <v>S</v>
      </c>
      <c r="Y323" s="47" t="str">
        <f>IF(P323=Balanza_de_Comprobación35[[#This Row],[Columna6]],"S","N")</f>
        <v>S</v>
      </c>
      <c r="Z323" s="47" t="str">
        <f>IF(Q323=Balanza_de_Comprobación35[[#This Row],[Columna7]],"S","N")</f>
        <v>S</v>
      </c>
      <c r="AA323" s="47" t="str">
        <f>IF(R323=Balanza_de_Comprobación35[[#This Row],[Columna8]],"S","N")</f>
        <v>S</v>
      </c>
      <c r="AB323" s="47" t="str">
        <f>IF(S323=Balanza_de_Comprobación35[[#This Row],[Columna9]],"S","N")</f>
        <v>S</v>
      </c>
    </row>
    <row r="324" spans="1:28" x14ac:dyDescent="0.25">
      <c r="A324" s="33" t="s">
        <v>104</v>
      </c>
      <c r="B324" s="53" t="s">
        <v>569</v>
      </c>
      <c r="C324" s="3" t="s">
        <v>570</v>
      </c>
      <c r="D324" s="28">
        <v>0</v>
      </c>
      <c r="E324" s="28">
        <v>470389292.83999997</v>
      </c>
      <c r="F324" s="28">
        <v>0</v>
      </c>
      <c r="G324" s="28">
        <v>0</v>
      </c>
      <c r="H324" s="28">
        <v>0</v>
      </c>
      <c r="I324" s="29">
        <v>470389292.83999997</v>
      </c>
      <c r="K324" s="42" t="s">
        <v>104</v>
      </c>
      <c r="L324" s="43" t="s">
        <v>569</v>
      </c>
      <c r="M324" s="44" t="s">
        <v>570</v>
      </c>
      <c r="N324" s="45">
        <v>0</v>
      </c>
      <c r="O324" s="45">
        <v>470389292.83999997</v>
      </c>
      <c r="P324" s="45">
        <v>0</v>
      </c>
      <c r="Q324" s="45">
        <v>0</v>
      </c>
      <c r="R324" s="45">
        <v>0</v>
      </c>
      <c r="S324" s="46">
        <v>470389292.83999997</v>
      </c>
      <c r="T324" s="47" t="str">
        <f>IF(K324=Balanza_de_Comprobación35[[#This Row],[Columna1]],"S","N")</f>
        <v>S</v>
      </c>
      <c r="U324" s="47" t="str">
        <f>IF(L324=Balanza_de_Comprobación35[[#This Row],[Columna2]],"S","N")</f>
        <v>S</v>
      </c>
      <c r="V324" s="47" t="str">
        <f>IF(M324=Balanza_de_Comprobación35[[#This Row],[Columna3]],"S","N")</f>
        <v>S</v>
      </c>
      <c r="W324" s="47" t="str">
        <f>IF(N324=Balanza_de_Comprobación35[[#This Row],[Columna4]],"S","N")</f>
        <v>S</v>
      </c>
      <c r="X324" s="47" t="str">
        <f>IF(O324=Balanza_de_Comprobación35[[#This Row],[Columna5]],"S","N")</f>
        <v>S</v>
      </c>
      <c r="Y324" s="47" t="str">
        <f>IF(P324=Balanza_de_Comprobación35[[#This Row],[Columna6]],"S","N")</f>
        <v>S</v>
      </c>
      <c r="Z324" s="47" t="str">
        <f>IF(Q324=Balanza_de_Comprobación35[[#This Row],[Columna7]],"S","N")</f>
        <v>S</v>
      </c>
      <c r="AA324" s="47" t="str">
        <f>IF(R324=Balanza_de_Comprobación35[[#This Row],[Columna8]],"S","N")</f>
        <v>S</v>
      </c>
      <c r="AB324" s="47" t="str">
        <f>IF(S324=Balanza_de_Comprobación35[[#This Row],[Columna9]],"S","N")</f>
        <v>S</v>
      </c>
    </row>
    <row r="325" spans="1:28" x14ac:dyDescent="0.25">
      <c r="A325" s="33" t="s">
        <v>104</v>
      </c>
      <c r="B325" s="53" t="s">
        <v>571</v>
      </c>
      <c r="C325" s="3" t="s">
        <v>527</v>
      </c>
      <c r="D325" s="28">
        <v>0</v>
      </c>
      <c r="E325" s="28">
        <v>470389292.83999997</v>
      </c>
      <c r="F325" s="28">
        <v>0</v>
      </c>
      <c r="G325" s="28">
        <v>0</v>
      </c>
      <c r="H325" s="28">
        <v>0</v>
      </c>
      <c r="I325" s="29">
        <v>470389292.83999997</v>
      </c>
      <c r="K325" s="42" t="s">
        <v>104</v>
      </c>
      <c r="L325" s="43" t="s">
        <v>571</v>
      </c>
      <c r="M325" s="44" t="s">
        <v>527</v>
      </c>
      <c r="N325" s="45">
        <v>0</v>
      </c>
      <c r="O325" s="45">
        <v>470389292.83999997</v>
      </c>
      <c r="P325" s="45">
        <v>0</v>
      </c>
      <c r="Q325" s="45">
        <v>0</v>
      </c>
      <c r="R325" s="45">
        <v>0</v>
      </c>
      <c r="S325" s="46">
        <v>470389292.83999997</v>
      </c>
      <c r="T325" s="47" t="str">
        <f>IF(K325=Balanza_de_Comprobación35[[#This Row],[Columna1]],"S","N")</f>
        <v>S</v>
      </c>
      <c r="U325" s="47" t="str">
        <f>IF(L325=Balanza_de_Comprobación35[[#This Row],[Columna2]],"S","N")</f>
        <v>S</v>
      </c>
      <c r="V325" s="47" t="str">
        <f>IF(M325=Balanza_de_Comprobación35[[#This Row],[Columna3]],"S","N")</f>
        <v>S</v>
      </c>
      <c r="W325" s="47" t="str">
        <f>IF(N325=Balanza_de_Comprobación35[[#This Row],[Columna4]],"S","N")</f>
        <v>S</v>
      </c>
      <c r="X325" s="47" t="str">
        <f>IF(O325=Balanza_de_Comprobación35[[#This Row],[Columna5]],"S","N")</f>
        <v>S</v>
      </c>
      <c r="Y325" s="47" t="str">
        <f>IF(P325=Balanza_de_Comprobación35[[#This Row],[Columna6]],"S","N")</f>
        <v>S</v>
      </c>
      <c r="Z325" s="47" t="str">
        <f>IF(Q325=Balanza_de_Comprobación35[[#This Row],[Columna7]],"S","N")</f>
        <v>S</v>
      </c>
      <c r="AA325" s="47" t="str">
        <f>IF(R325=Balanza_de_Comprobación35[[#This Row],[Columna8]],"S","N")</f>
        <v>S</v>
      </c>
      <c r="AB325" s="47" t="str">
        <f>IF(S325=Balanza_de_Comprobación35[[#This Row],[Columna9]],"S","N")</f>
        <v>S</v>
      </c>
    </row>
    <row r="326" spans="1:28" x14ac:dyDescent="0.25">
      <c r="A326" s="33" t="s">
        <v>104</v>
      </c>
      <c r="B326" s="53" t="s">
        <v>572</v>
      </c>
      <c r="C326" s="3" t="s">
        <v>33</v>
      </c>
      <c r="D326" s="28">
        <v>0</v>
      </c>
      <c r="E326" s="28">
        <v>615819.91</v>
      </c>
      <c r="F326" s="28">
        <v>0</v>
      </c>
      <c r="G326" s="28">
        <v>0</v>
      </c>
      <c r="H326" s="28">
        <v>0</v>
      </c>
      <c r="I326" s="29">
        <v>615819.91</v>
      </c>
      <c r="K326" s="42" t="s">
        <v>104</v>
      </c>
      <c r="L326" s="43" t="s">
        <v>572</v>
      </c>
      <c r="M326" s="44" t="s">
        <v>33</v>
      </c>
      <c r="N326" s="45">
        <v>0</v>
      </c>
      <c r="O326" s="45">
        <v>615819.91</v>
      </c>
      <c r="P326" s="45">
        <v>0</v>
      </c>
      <c r="Q326" s="45">
        <v>0</v>
      </c>
      <c r="R326" s="45">
        <v>0</v>
      </c>
      <c r="S326" s="46">
        <v>615819.91</v>
      </c>
      <c r="T326" s="47" t="str">
        <f>IF(K326=Balanza_de_Comprobación35[[#This Row],[Columna1]],"S","N")</f>
        <v>S</v>
      </c>
      <c r="U326" s="47" t="str">
        <f>IF(L326=Balanza_de_Comprobación35[[#This Row],[Columna2]],"S","N")</f>
        <v>S</v>
      </c>
      <c r="V326" s="47" t="str">
        <f>IF(M326=Balanza_de_Comprobación35[[#This Row],[Columna3]],"S","N")</f>
        <v>S</v>
      </c>
      <c r="W326" s="47" t="str">
        <f>IF(N326=Balanza_de_Comprobación35[[#This Row],[Columna4]],"S","N")</f>
        <v>S</v>
      </c>
      <c r="X326" s="47" t="str">
        <f>IF(O326=Balanza_de_Comprobación35[[#This Row],[Columna5]],"S","N")</f>
        <v>S</v>
      </c>
      <c r="Y326" s="47" t="str">
        <f>IF(P326=Balanza_de_Comprobación35[[#This Row],[Columna6]],"S","N")</f>
        <v>S</v>
      </c>
      <c r="Z326" s="47" t="str">
        <f>IF(Q326=Balanza_de_Comprobación35[[#This Row],[Columna7]],"S","N")</f>
        <v>S</v>
      </c>
      <c r="AA326" s="47" t="str">
        <f>IF(R326=Balanza_de_Comprobación35[[#This Row],[Columna8]],"S","N")</f>
        <v>S</v>
      </c>
      <c r="AB326" s="47" t="str">
        <f>IF(S326=Balanza_de_Comprobación35[[#This Row],[Columna9]],"S","N")</f>
        <v>S</v>
      </c>
    </row>
    <row r="327" spans="1:28" x14ac:dyDescent="0.25">
      <c r="A327" s="33" t="s">
        <v>104</v>
      </c>
      <c r="B327" s="53" t="s">
        <v>573</v>
      </c>
      <c r="C327" s="3" t="s">
        <v>566</v>
      </c>
      <c r="D327" s="28">
        <v>0</v>
      </c>
      <c r="E327" s="28">
        <v>469773472.93000001</v>
      </c>
      <c r="F327" s="28">
        <v>0</v>
      </c>
      <c r="G327" s="28">
        <v>0</v>
      </c>
      <c r="H327" s="28">
        <v>0</v>
      </c>
      <c r="I327" s="29">
        <v>469773472.93000001</v>
      </c>
      <c r="K327" s="42" t="s">
        <v>104</v>
      </c>
      <c r="L327" s="43" t="s">
        <v>573</v>
      </c>
      <c r="M327" s="44" t="s">
        <v>566</v>
      </c>
      <c r="N327" s="45">
        <v>0</v>
      </c>
      <c r="O327" s="45">
        <v>469773472.93000001</v>
      </c>
      <c r="P327" s="45">
        <v>0</v>
      </c>
      <c r="Q327" s="45">
        <v>0</v>
      </c>
      <c r="R327" s="45">
        <v>0</v>
      </c>
      <c r="S327" s="46">
        <v>469773472.93000001</v>
      </c>
      <c r="T327" s="47" t="str">
        <f>IF(K327=Balanza_de_Comprobación35[[#This Row],[Columna1]],"S","N")</f>
        <v>S</v>
      </c>
      <c r="U327" s="47" t="str">
        <f>IF(L327=Balanza_de_Comprobación35[[#This Row],[Columna2]],"S","N")</f>
        <v>S</v>
      </c>
      <c r="V327" s="47" t="str">
        <f>IF(M327=Balanza_de_Comprobación35[[#This Row],[Columna3]],"S","N")</f>
        <v>S</v>
      </c>
      <c r="W327" s="47" t="str">
        <f>IF(N327=Balanza_de_Comprobación35[[#This Row],[Columna4]],"S","N")</f>
        <v>S</v>
      </c>
      <c r="X327" s="47" t="str">
        <f>IF(O327=Balanza_de_Comprobación35[[#This Row],[Columna5]],"S","N")</f>
        <v>S</v>
      </c>
      <c r="Y327" s="47" t="str">
        <f>IF(P327=Balanza_de_Comprobación35[[#This Row],[Columna6]],"S","N")</f>
        <v>S</v>
      </c>
      <c r="Z327" s="47" t="str">
        <f>IF(Q327=Balanza_de_Comprobación35[[#This Row],[Columna7]],"S","N")</f>
        <v>S</v>
      </c>
      <c r="AA327" s="47" t="str">
        <f>IF(R327=Balanza_de_Comprobación35[[#This Row],[Columna8]],"S","N")</f>
        <v>S</v>
      </c>
      <c r="AB327" s="47" t="str">
        <f>IF(S327=Balanza_de_Comprobación35[[#This Row],[Columna9]],"S","N")</f>
        <v>S</v>
      </c>
    </row>
    <row r="328" spans="1:28" x14ac:dyDescent="0.25">
      <c r="A328" s="33" t="s">
        <v>5</v>
      </c>
      <c r="B328" s="53" t="s">
        <v>574</v>
      </c>
      <c r="C328" s="3" t="s">
        <v>575</v>
      </c>
      <c r="D328" s="28">
        <v>525631781.63</v>
      </c>
      <c r="E328" s="28">
        <v>0</v>
      </c>
      <c r="F328" s="28">
        <v>0</v>
      </c>
      <c r="G328" s="28">
        <v>0</v>
      </c>
      <c r="H328" s="28">
        <v>525631781.63</v>
      </c>
      <c r="I328" s="29">
        <v>0</v>
      </c>
      <c r="K328" s="42" t="s">
        <v>5</v>
      </c>
      <c r="L328" s="43" t="s">
        <v>574</v>
      </c>
      <c r="M328" s="44" t="s">
        <v>575</v>
      </c>
      <c r="N328" s="45">
        <v>525631781.63</v>
      </c>
      <c r="O328" s="45">
        <v>0</v>
      </c>
      <c r="P328" s="45">
        <v>0</v>
      </c>
      <c r="Q328" s="45">
        <v>0</v>
      </c>
      <c r="R328" s="45">
        <v>525631781.63</v>
      </c>
      <c r="S328" s="46">
        <v>0</v>
      </c>
      <c r="T328" s="47" t="str">
        <f>IF(K328=Balanza_de_Comprobación35[[#This Row],[Columna1]],"S","N")</f>
        <v>S</v>
      </c>
      <c r="U328" s="47" t="str">
        <f>IF(L328=Balanza_de_Comprobación35[[#This Row],[Columna2]],"S","N")</f>
        <v>S</v>
      </c>
      <c r="V328" s="47" t="str">
        <f>IF(M328=Balanza_de_Comprobación35[[#This Row],[Columna3]],"S","N")</f>
        <v>S</v>
      </c>
      <c r="W328" s="47" t="str">
        <f>IF(N328=Balanza_de_Comprobación35[[#This Row],[Columna4]],"S","N")</f>
        <v>S</v>
      </c>
      <c r="X328" s="47" t="str">
        <f>IF(O328=Balanza_de_Comprobación35[[#This Row],[Columna5]],"S","N")</f>
        <v>S</v>
      </c>
      <c r="Y328" s="47" t="str">
        <f>IF(P328=Balanza_de_Comprobación35[[#This Row],[Columna6]],"S","N")</f>
        <v>S</v>
      </c>
      <c r="Z328" s="47" t="str">
        <f>IF(Q328=Balanza_de_Comprobación35[[#This Row],[Columna7]],"S","N")</f>
        <v>S</v>
      </c>
      <c r="AA328" s="47" t="str">
        <f>IF(R328=Balanza_de_Comprobación35[[#This Row],[Columna8]],"S","N")</f>
        <v>S</v>
      </c>
      <c r="AB328" s="47" t="str">
        <f>IF(S328=Balanza_de_Comprobación35[[#This Row],[Columna9]],"S","N")</f>
        <v>S</v>
      </c>
    </row>
    <row r="329" spans="1:28" x14ac:dyDescent="0.25">
      <c r="A329" s="33" t="s">
        <v>5</v>
      </c>
      <c r="B329" s="53" t="s">
        <v>576</v>
      </c>
      <c r="C329" s="3" t="s">
        <v>527</v>
      </c>
      <c r="D329" s="28">
        <v>525631781.63</v>
      </c>
      <c r="E329" s="28">
        <v>0</v>
      </c>
      <c r="F329" s="28">
        <v>0</v>
      </c>
      <c r="G329" s="28">
        <v>0</v>
      </c>
      <c r="H329" s="28">
        <v>525631781.63</v>
      </c>
      <c r="I329" s="29">
        <v>0</v>
      </c>
      <c r="K329" s="42" t="s">
        <v>5</v>
      </c>
      <c r="L329" s="43" t="s">
        <v>576</v>
      </c>
      <c r="M329" s="44" t="s">
        <v>527</v>
      </c>
      <c r="N329" s="45">
        <v>525631781.63</v>
      </c>
      <c r="O329" s="45">
        <v>0</v>
      </c>
      <c r="P329" s="45">
        <v>0</v>
      </c>
      <c r="Q329" s="45">
        <v>0</v>
      </c>
      <c r="R329" s="45">
        <v>525631781.63</v>
      </c>
      <c r="S329" s="46">
        <v>0</v>
      </c>
      <c r="T329" s="47" t="str">
        <f>IF(K329=Balanza_de_Comprobación35[[#This Row],[Columna1]],"S","N")</f>
        <v>S</v>
      </c>
      <c r="U329" s="47" t="str">
        <f>IF(L329=Balanza_de_Comprobación35[[#This Row],[Columna2]],"S","N")</f>
        <v>S</v>
      </c>
      <c r="V329" s="47" t="str">
        <f>IF(M329=Balanza_de_Comprobación35[[#This Row],[Columna3]],"S","N")</f>
        <v>S</v>
      </c>
      <c r="W329" s="47" t="str">
        <f>IF(N329=Balanza_de_Comprobación35[[#This Row],[Columna4]],"S","N")</f>
        <v>S</v>
      </c>
      <c r="X329" s="47" t="str">
        <f>IF(O329=Balanza_de_Comprobación35[[#This Row],[Columna5]],"S","N")</f>
        <v>S</v>
      </c>
      <c r="Y329" s="47" t="str">
        <f>IF(P329=Balanza_de_Comprobación35[[#This Row],[Columna6]],"S","N")</f>
        <v>S</v>
      </c>
      <c r="Z329" s="47" t="str">
        <f>IF(Q329=Balanza_de_Comprobación35[[#This Row],[Columna7]],"S","N")</f>
        <v>S</v>
      </c>
      <c r="AA329" s="47" t="str">
        <f>IF(R329=Balanza_de_Comprobación35[[#This Row],[Columna8]],"S","N")</f>
        <v>S</v>
      </c>
      <c r="AB329" s="47" t="str">
        <f>IF(S329=Balanza_de_Comprobación35[[#This Row],[Columna9]],"S","N")</f>
        <v>S</v>
      </c>
    </row>
    <row r="330" spans="1:28" x14ac:dyDescent="0.25">
      <c r="A330" s="33" t="s">
        <v>5</v>
      </c>
      <c r="B330" s="53" t="s">
        <v>577</v>
      </c>
      <c r="C330" s="3" t="s">
        <v>563</v>
      </c>
      <c r="D330" s="28">
        <v>337321282.87</v>
      </c>
      <c r="E330" s="28">
        <v>0</v>
      </c>
      <c r="F330" s="28">
        <v>0</v>
      </c>
      <c r="G330" s="28">
        <v>0</v>
      </c>
      <c r="H330" s="28">
        <v>337321282.87</v>
      </c>
      <c r="I330" s="29">
        <v>0</v>
      </c>
      <c r="K330" s="42" t="s">
        <v>5</v>
      </c>
      <c r="L330" s="43" t="s">
        <v>577</v>
      </c>
      <c r="M330" s="44" t="s">
        <v>563</v>
      </c>
      <c r="N330" s="45">
        <v>337321282.87</v>
      </c>
      <c r="O330" s="45">
        <v>0</v>
      </c>
      <c r="P330" s="45">
        <v>0</v>
      </c>
      <c r="Q330" s="45">
        <v>0</v>
      </c>
      <c r="R330" s="45">
        <v>337321282.87</v>
      </c>
      <c r="S330" s="46">
        <v>0</v>
      </c>
      <c r="T330" s="47" t="str">
        <f>IF(K330=Balanza_de_Comprobación35[[#This Row],[Columna1]],"S","N")</f>
        <v>S</v>
      </c>
      <c r="U330" s="47" t="str">
        <f>IF(L330=Balanza_de_Comprobación35[[#This Row],[Columna2]],"S","N")</f>
        <v>S</v>
      </c>
      <c r="V330" s="47" t="str">
        <f>IF(M330=Balanza_de_Comprobación35[[#This Row],[Columna3]],"S","N")</f>
        <v>S</v>
      </c>
      <c r="W330" s="47" t="str">
        <f>IF(N330=Balanza_de_Comprobación35[[#This Row],[Columna4]],"S","N")</f>
        <v>S</v>
      </c>
      <c r="X330" s="47" t="str">
        <f>IF(O330=Balanza_de_Comprobación35[[#This Row],[Columna5]],"S","N")</f>
        <v>S</v>
      </c>
      <c r="Y330" s="47" t="str">
        <f>IF(P330=Balanza_de_Comprobación35[[#This Row],[Columna6]],"S","N")</f>
        <v>S</v>
      </c>
      <c r="Z330" s="47" t="str">
        <f>IF(Q330=Balanza_de_Comprobación35[[#This Row],[Columna7]],"S","N")</f>
        <v>S</v>
      </c>
      <c r="AA330" s="47" t="str">
        <f>IF(R330=Balanza_de_Comprobación35[[#This Row],[Columna8]],"S","N")</f>
        <v>S</v>
      </c>
      <c r="AB330" s="47" t="str">
        <f>IF(S330=Balanza_de_Comprobación35[[#This Row],[Columna9]],"S","N")</f>
        <v>S</v>
      </c>
    </row>
    <row r="331" spans="1:28" x14ac:dyDescent="0.25">
      <c r="A331" s="33" t="s">
        <v>5</v>
      </c>
      <c r="B331" s="53" t="s">
        <v>578</v>
      </c>
      <c r="C331" s="3" t="s">
        <v>566</v>
      </c>
      <c r="D331" s="28">
        <v>311133599.12</v>
      </c>
      <c r="E331" s="28">
        <v>0</v>
      </c>
      <c r="F331" s="28">
        <v>0</v>
      </c>
      <c r="G331" s="28">
        <v>0</v>
      </c>
      <c r="H331" s="28">
        <v>311133599.12</v>
      </c>
      <c r="I331" s="29">
        <v>0</v>
      </c>
      <c r="K331" s="42" t="s">
        <v>5</v>
      </c>
      <c r="L331" s="43" t="s">
        <v>578</v>
      </c>
      <c r="M331" s="44" t="s">
        <v>566</v>
      </c>
      <c r="N331" s="45">
        <v>311133599.12</v>
      </c>
      <c r="O331" s="45">
        <v>0</v>
      </c>
      <c r="P331" s="45">
        <v>0</v>
      </c>
      <c r="Q331" s="45">
        <v>0</v>
      </c>
      <c r="R331" s="45">
        <v>311133599.12</v>
      </c>
      <c r="S331" s="46">
        <v>0</v>
      </c>
      <c r="T331" s="47" t="str">
        <f>IF(K331=Balanza_de_Comprobación35[[#This Row],[Columna1]],"S","N")</f>
        <v>S</v>
      </c>
      <c r="U331" s="47" t="str">
        <f>IF(L331=Balanza_de_Comprobación35[[#This Row],[Columna2]],"S","N")</f>
        <v>S</v>
      </c>
      <c r="V331" s="47" t="str">
        <f>IF(M331=Balanza_de_Comprobación35[[#This Row],[Columna3]],"S","N")</f>
        <v>S</v>
      </c>
      <c r="W331" s="47" t="str">
        <f>IF(N331=Balanza_de_Comprobación35[[#This Row],[Columna4]],"S","N")</f>
        <v>S</v>
      </c>
      <c r="X331" s="47" t="str">
        <f>IF(O331=Balanza_de_Comprobación35[[#This Row],[Columna5]],"S","N")</f>
        <v>S</v>
      </c>
      <c r="Y331" s="47" t="str">
        <f>IF(P331=Balanza_de_Comprobación35[[#This Row],[Columna6]],"S","N")</f>
        <v>S</v>
      </c>
      <c r="Z331" s="47" t="str">
        <f>IF(Q331=Balanza_de_Comprobación35[[#This Row],[Columna7]],"S","N")</f>
        <v>S</v>
      </c>
      <c r="AA331" s="47" t="str">
        <f>IF(R331=Balanza_de_Comprobación35[[#This Row],[Columna8]],"S","N")</f>
        <v>S</v>
      </c>
      <c r="AB331" s="47" t="str">
        <f>IF(S331=Balanza_de_Comprobación35[[#This Row],[Columna9]],"S","N")</f>
        <v>S</v>
      </c>
    </row>
    <row r="332" spans="1:28" x14ac:dyDescent="0.25">
      <c r="A332" s="33" t="s">
        <v>5</v>
      </c>
      <c r="B332" s="53" t="s">
        <v>579</v>
      </c>
      <c r="C332" s="3" t="s">
        <v>568</v>
      </c>
      <c r="D332" s="28">
        <v>26187683.75</v>
      </c>
      <c r="E332" s="28">
        <v>0</v>
      </c>
      <c r="F332" s="28">
        <v>0</v>
      </c>
      <c r="G332" s="28">
        <v>0</v>
      </c>
      <c r="H332" s="28">
        <v>26187683.75</v>
      </c>
      <c r="I332" s="29">
        <v>0</v>
      </c>
      <c r="K332" s="42" t="s">
        <v>5</v>
      </c>
      <c r="L332" s="43" t="s">
        <v>579</v>
      </c>
      <c r="M332" s="44" t="s">
        <v>568</v>
      </c>
      <c r="N332" s="45">
        <v>26187683.75</v>
      </c>
      <c r="O332" s="45">
        <v>0</v>
      </c>
      <c r="P332" s="45">
        <v>0</v>
      </c>
      <c r="Q332" s="45">
        <v>0</v>
      </c>
      <c r="R332" s="45">
        <v>26187683.75</v>
      </c>
      <c r="S332" s="46">
        <v>0</v>
      </c>
      <c r="T332" s="47" t="str">
        <f>IF(K332=Balanza_de_Comprobación35[[#This Row],[Columna1]],"S","N")</f>
        <v>S</v>
      </c>
      <c r="U332" s="47" t="str">
        <f>IF(L332=Balanza_de_Comprobación35[[#This Row],[Columna2]],"S","N")</f>
        <v>S</v>
      </c>
      <c r="V332" s="47" t="str">
        <f>IF(M332=Balanza_de_Comprobación35[[#This Row],[Columna3]],"S","N")</f>
        <v>S</v>
      </c>
      <c r="W332" s="47" t="str">
        <f>IF(N332=Balanza_de_Comprobación35[[#This Row],[Columna4]],"S","N")</f>
        <v>S</v>
      </c>
      <c r="X332" s="47" t="str">
        <f>IF(O332=Balanza_de_Comprobación35[[#This Row],[Columna5]],"S","N")</f>
        <v>S</v>
      </c>
      <c r="Y332" s="47" t="str">
        <f>IF(P332=Balanza_de_Comprobación35[[#This Row],[Columna6]],"S","N")</f>
        <v>S</v>
      </c>
      <c r="Z332" s="47" t="str">
        <f>IF(Q332=Balanza_de_Comprobación35[[#This Row],[Columna7]],"S","N")</f>
        <v>S</v>
      </c>
      <c r="AA332" s="47" t="str">
        <f>IF(R332=Balanza_de_Comprobación35[[#This Row],[Columna8]],"S","N")</f>
        <v>S</v>
      </c>
      <c r="AB332" s="47" t="str">
        <f>IF(S332=Balanza_de_Comprobación35[[#This Row],[Columna9]],"S","N")</f>
        <v>S</v>
      </c>
    </row>
    <row r="333" spans="1:28" x14ac:dyDescent="0.25">
      <c r="A333" s="33" t="s">
        <v>5</v>
      </c>
      <c r="B333" s="53" t="s">
        <v>580</v>
      </c>
      <c r="C333" s="3" t="s">
        <v>581</v>
      </c>
      <c r="D333" s="28">
        <v>188310498.75999999</v>
      </c>
      <c r="E333" s="28">
        <v>0</v>
      </c>
      <c r="F333" s="28">
        <v>0</v>
      </c>
      <c r="G333" s="28">
        <v>0</v>
      </c>
      <c r="H333" s="28">
        <v>188310498.75999999</v>
      </c>
      <c r="I333" s="29">
        <v>0</v>
      </c>
      <c r="K333" s="42" t="s">
        <v>5</v>
      </c>
      <c r="L333" s="43" t="s">
        <v>580</v>
      </c>
      <c r="M333" s="44" t="s">
        <v>581</v>
      </c>
      <c r="N333" s="45">
        <v>188310498.75999999</v>
      </c>
      <c r="O333" s="45">
        <v>0</v>
      </c>
      <c r="P333" s="45">
        <v>0</v>
      </c>
      <c r="Q333" s="45">
        <v>0</v>
      </c>
      <c r="R333" s="45">
        <v>188310498.75999999</v>
      </c>
      <c r="S333" s="46">
        <v>0</v>
      </c>
      <c r="T333" s="47" t="str">
        <f>IF(K333=Balanza_de_Comprobación35[[#This Row],[Columna1]],"S","N")</f>
        <v>S</v>
      </c>
      <c r="U333" s="47" t="str">
        <f>IF(L333=Balanza_de_Comprobación35[[#This Row],[Columna2]],"S","N")</f>
        <v>S</v>
      </c>
      <c r="V333" s="47" t="str">
        <f>IF(M333=Balanza_de_Comprobación35[[#This Row],[Columna3]],"S","N")</f>
        <v>S</v>
      </c>
      <c r="W333" s="47" t="str">
        <f>IF(N333=Balanza_de_Comprobación35[[#This Row],[Columna4]],"S","N")</f>
        <v>S</v>
      </c>
      <c r="X333" s="47" t="str">
        <f>IF(O333=Balanza_de_Comprobación35[[#This Row],[Columna5]],"S","N")</f>
        <v>S</v>
      </c>
      <c r="Y333" s="47" t="str">
        <f>IF(P333=Balanza_de_Comprobación35[[#This Row],[Columna6]],"S","N")</f>
        <v>S</v>
      </c>
      <c r="Z333" s="47" t="str">
        <f>IF(Q333=Balanza_de_Comprobación35[[#This Row],[Columna7]],"S","N")</f>
        <v>S</v>
      </c>
      <c r="AA333" s="47" t="str">
        <f>IF(R333=Balanza_de_Comprobación35[[#This Row],[Columna8]],"S","N")</f>
        <v>S</v>
      </c>
      <c r="AB333" s="47" t="str">
        <f>IF(S333=Balanza_de_Comprobación35[[#This Row],[Columna9]],"S","N")</f>
        <v>S</v>
      </c>
    </row>
    <row r="334" spans="1:28" x14ac:dyDescent="0.25">
      <c r="A334" s="33" t="s">
        <v>104</v>
      </c>
      <c r="B334" s="53" t="s">
        <v>582</v>
      </c>
      <c r="C334" s="3" t="s">
        <v>583</v>
      </c>
      <c r="D334" s="28">
        <v>0</v>
      </c>
      <c r="E334" s="28">
        <v>525631781.63</v>
      </c>
      <c r="F334" s="28">
        <v>0</v>
      </c>
      <c r="G334" s="28">
        <v>0</v>
      </c>
      <c r="H334" s="28">
        <v>0</v>
      </c>
      <c r="I334" s="29">
        <v>525631781.63</v>
      </c>
      <c r="K334" s="42" t="s">
        <v>104</v>
      </c>
      <c r="L334" s="43" t="s">
        <v>582</v>
      </c>
      <c r="M334" s="44" t="s">
        <v>583</v>
      </c>
      <c r="N334" s="45">
        <v>0</v>
      </c>
      <c r="O334" s="45">
        <v>525631781.63</v>
      </c>
      <c r="P334" s="45">
        <v>0</v>
      </c>
      <c r="Q334" s="45">
        <v>0</v>
      </c>
      <c r="R334" s="45">
        <v>0</v>
      </c>
      <c r="S334" s="46">
        <v>525631781.63</v>
      </c>
      <c r="T334" s="47" t="str">
        <f>IF(K334=Balanza_de_Comprobación35[[#This Row],[Columna1]],"S","N")</f>
        <v>S</v>
      </c>
      <c r="U334" s="47" t="str">
        <f>IF(L334=Balanza_de_Comprobación35[[#This Row],[Columna2]],"S","N")</f>
        <v>S</v>
      </c>
      <c r="V334" s="47" t="str">
        <f>IF(M334=Balanza_de_Comprobación35[[#This Row],[Columna3]],"S","N")</f>
        <v>S</v>
      </c>
      <c r="W334" s="47" t="str">
        <f>IF(N334=Balanza_de_Comprobación35[[#This Row],[Columna4]],"S","N")</f>
        <v>S</v>
      </c>
      <c r="X334" s="47" t="str">
        <f>IF(O334=Balanza_de_Comprobación35[[#This Row],[Columna5]],"S","N")</f>
        <v>S</v>
      </c>
      <c r="Y334" s="47" t="str">
        <f>IF(P334=Balanza_de_Comprobación35[[#This Row],[Columna6]],"S","N")</f>
        <v>S</v>
      </c>
      <c r="Z334" s="47" t="str">
        <f>IF(Q334=Balanza_de_Comprobación35[[#This Row],[Columna7]],"S","N")</f>
        <v>S</v>
      </c>
      <c r="AA334" s="47" t="str">
        <f>IF(R334=Balanza_de_Comprobación35[[#This Row],[Columna8]],"S","N")</f>
        <v>S</v>
      </c>
      <c r="AB334" s="47" t="str">
        <f>IF(S334=Balanza_de_Comprobación35[[#This Row],[Columna9]],"S","N")</f>
        <v>S</v>
      </c>
    </row>
    <row r="335" spans="1:28" x14ac:dyDescent="0.25">
      <c r="A335" s="33" t="s">
        <v>104</v>
      </c>
      <c r="B335" s="53" t="s">
        <v>584</v>
      </c>
      <c r="C335" s="3" t="s">
        <v>527</v>
      </c>
      <c r="D335" s="28">
        <v>0</v>
      </c>
      <c r="E335" s="28">
        <v>525631781.63</v>
      </c>
      <c r="F335" s="28">
        <v>0</v>
      </c>
      <c r="G335" s="28">
        <v>0</v>
      </c>
      <c r="H335" s="28">
        <v>0</v>
      </c>
      <c r="I335" s="29">
        <v>525631781.63</v>
      </c>
      <c r="K335" s="42" t="s">
        <v>104</v>
      </c>
      <c r="L335" s="43" t="s">
        <v>584</v>
      </c>
      <c r="M335" s="44" t="s">
        <v>527</v>
      </c>
      <c r="N335" s="45">
        <v>0</v>
      </c>
      <c r="O335" s="45">
        <v>525631781.63</v>
      </c>
      <c r="P335" s="45">
        <v>0</v>
      </c>
      <c r="Q335" s="45">
        <v>0</v>
      </c>
      <c r="R335" s="45">
        <v>0</v>
      </c>
      <c r="S335" s="46">
        <v>525631781.63</v>
      </c>
      <c r="T335" s="47" t="str">
        <f>IF(K335=Balanza_de_Comprobación35[[#This Row],[Columna1]],"S","N")</f>
        <v>S</v>
      </c>
      <c r="U335" s="47" t="str">
        <f>IF(L335=Balanza_de_Comprobación35[[#This Row],[Columna2]],"S","N")</f>
        <v>S</v>
      </c>
      <c r="V335" s="47" t="str">
        <f>IF(M335=Balanza_de_Comprobación35[[#This Row],[Columna3]],"S","N")</f>
        <v>S</v>
      </c>
      <c r="W335" s="47" t="str">
        <f>IF(N335=Balanza_de_Comprobación35[[#This Row],[Columna4]],"S","N")</f>
        <v>S</v>
      </c>
      <c r="X335" s="47" t="str">
        <f>IF(O335=Balanza_de_Comprobación35[[#This Row],[Columna5]],"S","N")</f>
        <v>S</v>
      </c>
      <c r="Y335" s="47" t="str">
        <f>IF(P335=Balanza_de_Comprobación35[[#This Row],[Columna6]],"S","N")</f>
        <v>S</v>
      </c>
      <c r="Z335" s="47" t="str">
        <f>IF(Q335=Balanza_de_Comprobación35[[#This Row],[Columna7]],"S","N")</f>
        <v>S</v>
      </c>
      <c r="AA335" s="47" t="str">
        <f>IF(R335=Balanza_de_Comprobación35[[#This Row],[Columna8]],"S","N")</f>
        <v>S</v>
      </c>
      <c r="AB335" s="47" t="str">
        <f>IF(S335=Balanza_de_Comprobación35[[#This Row],[Columna9]],"S","N")</f>
        <v>S</v>
      </c>
    </row>
    <row r="336" spans="1:28" x14ac:dyDescent="0.25">
      <c r="A336" s="33" t="s">
        <v>5</v>
      </c>
      <c r="B336" s="53" t="s">
        <v>585</v>
      </c>
      <c r="C336" s="3" t="s">
        <v>586</v>
      </c>
      <c r="D336" s="28">
        <v>35084258.159999996</v>
      </c>
      <c r="E336" s="28">
        <v>0</v>
      </c>
      <c r="F336" s="28">
        <v>0</v>
      </c>
      <c r="G336" s="28">
        <v>0</v>
      </c>
      <c r="H336" s="28">
        <v>35084258.159999996</v>
      </c>
      <c r="I336" s="29">
        <v>0</v>
      </c>
      <c r="K336" s="42" t="s">
        <v>5</v>
      </c>
      <c r="L336" s="43" t="s">
        <v>585</v>
      </c>
      <c r="M336" s="44" t="s">
        <v>586</v>
      </c>
      <c r="N336" s="45">
        <v>35084258.159999996</v>
      </c>
      <c r="O336" s="45">
        <v>0</v>
      </c>
      <c r="P336" s="45">
        <v>0</v>
      </c>
      <c r="Q336" s="45">
        <v>0</v>
      </c>
      <c r="R336" s="45">
        <v>35084258.159999996</v>
      </c>
      <c r="S336" s="46">
        <v>0</v>
      </c>
      <c r="T336" s="47" t="str">
        <f>IF(K336=Balanza_de_Comprobación35[[#This Row],[Columna1]],"S","N")</f>
        <v>S</v>
      </c>
      <c r="U336" s="47" t="str">
        <f>IF(L336=Balanza_de_Comprobación35[[#This Row],[Columna2]],"S","N")</f>
        <v>S</v>
      </c>
      <c r="V336" s="47" t="str">
        <f>IF(M336=Balanza_de_Comprobación35[[#This Row],[Columna3]],"S","N")</f>
        <v>S</v>
      </c>
      <c r="W336" s="47" t="str">
        <f>IF(N336=Balanza_de_Comprobación35[[#This Row],[Columna4]],"S","N")</f>
        <v>S</v>
      </c>
      <c r="X336" s="47" t="str">
        <f>IF(O336=Balanza_de_Comprobación35[[#This Row],[Columna5]],"S","N")</f>
        <v>S</v>
      </c>
      <c r="Y336" s="47" t="str">
        <f>IF(P336=Balanza_de_Comprobación35[[#This Row],[Columna6]],"S","N")</f>
        <v>S</v>
      </c>
      <c r="Z336" s="47" t="str">
        <f>IF(Q336=Balanza_de_Comprobación35[[#This Row],[Columna7]],"S","N")</f>
        <v>S</v>
      </c>
      <c r="AA336" s="47" t="str">
        <f>IF(R336=Balanza_de_Comprobación35[[#This Row],[Columna8]],"S","N")</f>
        <v>S</v>
      </c>
      <c r="AB336" s="47" t="str">
        <f>IF(S336=Balanza_de_Comprobación35[[#This Row],[Columna9]],"S","N")</f>
        <v>S</v>
      </c>
    </row>
    <row r="337" spans="1:28" x14ac:dyDescent="0.25">
      <c r="A337" s="33" t="s">
        <v>104</v>
      </c>
      <c r="B337" s="53" t="s">
        <v>587</v>
      </c>
      <c r="C337" s="3" t="s">
        <v>588</v>
      </c>
      <c r="D337" s="28">
        <v>0</v>
      </c>
      <c r="E337" s="28">
        <v>35084258.159999996</v>
      </c>
      <c r="F337" s="28">
        <v>0</v>
      </c>
      <c r="G337" s="28">
        <v>0</v>
      </c>
      <c r="H337" s="28">
        <v>0</v>
      </c>
      <c r="I337" s="29">
        <v>35084258.159999996</v>
      </c>
      <c r="K337" s="42" t="s">
        <v>104</v>
      </c>
      <c r="L337" s="43" t="s">
        <v>587</v>
      </c>
      <c r="M337" s="44" t="s">
        <v>588</v>
      </c>
      <c r="N337" s="45">
        <v>0</v>
      </c>
      <c r="O337" s="45">
        <v>35084258.159999996</v>
      </c>
      <c r="P337" s="45">
        <v>0</v>
      </c>
      <c r="Q337" s="45">
        <v>0</v>
      </c>
      <c r="R337" s="45">
        <v>0</v>
      </c>
      <c r="S337" s="46">
        <v>35084258.159999996</v>
      </c>
      <c r="T337" s="47" t="str">
        <f>IF(K337=Balanza_de_Comprobación35[[#This Row],[Columna1]],"S","N")</f>
        <v>S</v>
      </c>
      <c r="U337" s="47" t="str">
        <f>IF(L337=Balanza_de_Comprobación35[[#This Row],[Columna2]],"S","N")</f>
        <v>S</v>
      </c>
      <c r="V337" s="47" t="str">
        <f>IF(M337=Balanza_de_Comprobación35[[#This Row],[Columna3]],"S","N")</f>
        <v>S</v>
      </c>
      <c r="W337" s="47" t="str">
        <f>IF(N337=Balanza_de_Comprobación35[[#This Row],[Columna4]],"S","N")</f>
        <v>S</v>
      </c>
      <c r="X337" s="47" t="str">
        <f>IF(O337=Balanza_de_Comprobación35[[#This Row],[Columna5]],"S","N")</f>
        <v>S</v>
      </c>
      <c r="Y337" s="47" t="str">
        <f>IF(P337=Balanza_de_Comprobación35[[#This Row],[Columna6]],"S","N")</f>
        <v>S</v>
      </c>
      <c r="Z337" s="47" t="str">
        <f>IF(Q337=Balanza_de_Comprobación35[[#This Row],[Columna7]],"S","N")</f>
        <v>S</v>
      </c>
      <c r="AA337" s="47" t="str">
        <f>IF(R337=Balanza_de_Comprobación35[[#This Row],[Columna8]],"S","N")</f>
        <v>S</v>
      </c>
      <c r="AB337" s="47" t="str">
        <f>IF(S337=Balanza_de_Comprobación35[[#This Row],[Columna9]],"S","N")</f>
        <v>S</v>
      </c>
    </row>
    <row r="338" spans="1:28" x14ac:dyDescent="0.25">
      <c r="A338" s="33" t="s">
        <v>5</v>
      </c>
      <c r="B338" s="53" t="s">
        <v>589</v>
      </c>
      <c r="C338" s="3" t="s">
        <v>590</v>
      </c>
      <c r="D338" s="28">
        <v>0</v>
      </c>
      <c r="E338" s="28">
        <v>0</v>
      </c>
      <c r="F338" s="28">
        <v>4600902947.5</v>
      </c>
      <c r="G338" s="28">
        <v>4600902947.5</v>
      </c>
      <c r="H338" s="28">
        <v>0</v>
      </c>
      <c r="I338" s="29">
        <v>0</v>
      </c>
      <c r="K338" s="42" t="s">
        <v>5</v>
      </c>
      <c r="L338" s="43" t="s">
        <v>589</v>
      </c>
      <c r="M338" s="44" t="s">
        <v>590</v>
      </c>
      <c r="N338" s="45">
        <v>0</v>
      </c>
      <c r="O338" s="45">
        <v>0</v>
      </c>
      <c r="P338" s="45">
        <v>4600902947.5</v>
      </c>
      <c r="Q338" s="45">
        <v>4600902947.5</v>
      </c>
      <c r="R338" s="45">
        <v>0</v>
      </c>
      <c r="S338" s="46">
        <v>0</v>
      </c>
      <c r="T338" s="47" t="str">
        <f>IF(K338=Balanza_de_Comprobación35[[#This Row],[Columna1]],"S","N")</f>
        <v>S</v>
      </c>
      <c r="U338" s="47" t="str">
        <f>IF(L338=Balanza_de_Comprobación35[[#This Row],[Columna2]],"S","N")</f>
        <v>S</v>
      </c>
      <c r="V338" s="47" t="str">
        <f>IF(M338=Balanza_de_Comprobación35[[#This Row],[Columna3]],"S","N")</f>
        <v>S</v>
      </c>
      <c r="W338" s="47" t="str">
        <f>IF(N338=Balanza_de_Comprobación35[[#This Row],[Columna4]],"S","N")</f>
        <v>S</v>
      </c>
      <c r="X338" s="47" t="str">
        <f>IF(O338=Balanza_de_Comprobación35[[#This Row],[Columna5]],"S","N")</f>
        <v>S</v>
      </c>
      <c r="Y338" s="47" t="str">
        <f>IF(P338=Balanza_de_Comprobación35[[#This Row],[Columna6]],"S","N")</f>
        <v>S</v>
      </c>
      <c r="Z338" s="47" t="str">
        <f>IF(Q338=Balanza_de_Comprobación35[[#This Row],[Columna7]],"S","N")</f>
        <v>S</v>
      </c>
      <c r="AA338" s="47" t="str">
        <f>IF(R338=Balanza_de_Comprobación35[[#This Row],[Columna8]],"S","N")</f>
        <v>S</v>
      </c>
      <c r="AB338" s="47" t="str">
        <f>IF(S338=Balanza_de_Comprobación35[[#This Row],[Columna9]],"S","N")</f>
        <v>S</v>
      </c>
    </row>
    <row r="339" spans="1:28" x14ac:dyDescent="0.25">
      <c r="A339" s="33" t="s">
        <v>5</v>
      </c>
      <c r="B339" s="53" t="s">
        <v>591</v>
      </c>
      <c r="C339" s="3" t="s">
        <v>592</v>
      </c>
      <c r="D339" s="28">
        <v>0</v>
      </c>
      <c r="E339" s="28">
        <v>0</v>
      </c>
      <c r="F339" s="28">
        <v>986192146.24000001</v>
      </c>
      <c r="G339" s="28">
        <v>986192146.24000001</v>
      </c>
      <c r="H339" s="28">
        <v>0</v>
      </c>
      <c r="I339" s="29">
        <v>0</v>
      </c>
      <c r="K339" s="42" t="s">
        <v>5</v>
      </c>
      <c r="L339" s="43" t="s">
        <v>591</v>
      </c>
      <c r="M339" s="44" t="s">
        <v>592</v>
      </c>
      <c r="N339" s="45">
        <v>0</v>
      </c>
      <c r="O339" s="45">
        <v>0</v>
      </c>
      <c r="P339" s="45">
        <v>986192146.24000001</v>
      </c>
      <c r="Q339" s="45">
        <v>986192146.24000001</v>
      </c>
      <c r="R339" s="45">
        <v>0</v>
      </c>
      <c r="S339" s="46">
        <v>0</v>
      </c>
      <c r="T339" s="47" t="str">
        <f>IF(K339=Balanza_de_Comprobación35[[#This Row],[Columna1]],"S","N")</f>
        <v>S</v>
      </c>
      <c r="U339" s="47" t="str">
        <f>IF(L339=Balanza_de_Comprobación35[[#This Row],[Columna2]],"S","N")</f>
        <v>S</v>
      </c>
      <c r="V339" s="47" t="str">
        <f>IF(M339=Balanza_de_Comprobación35[[#This Row],[Columna3]],"S","N")</f>
        <v>S</v>
      </c>
      <c r="W339" s="47" t="str">
        <f>IF(N339=Balanza_de_Comprobación35[[#This Row],[Columna4]],"S","N")</f>
        <v>S</v>
      </c>
      <c r="X339" s="47" t="str">
        <f>IF(O339=Balanza_de_Comprobación35[[#This Row],[Columna5]],"S","N")</f>
        <v>S</v>
      </c>
      <c r="Y339" s="47" t="str">
        <f>IF(P339=Balanza_de_Comprobación35[[#This Row],[Columna6]],"S","N")</f>
        <v>S</v>
      </c>
      <c r="Z339" s="47" t="str">
        <f>IF(Q339=Balanza_de_Comprobación35[[#This Row],[Columna7]],"S","N")</f>
        <v>S</v>
      </c>
      <c r="AA339" s="47" t="str">
        <f>IF(R339=Balanza_de_Comprobación35[[#This Row],[Columna8]],"S","N")</f>
        <v>S</v>
      </c>
      <c r="AB339" s="47" t="str">
        <f>IF(S339=Balanza_de_Comprobación35[[#This Row],[Columna9]],"S","N")</f>
        <v>S</v>
      </c>
    </row>
    <row r="340" spans="1:28" x14ac:dyDescent="0.25">
      <c r="A340" s="33" t="s">
        <v>5</v>
      </c>
      <c r="B340" s="53" t="s">
        <v>593</v>
      </c>
      <c r="C340" s="3" t="s">
        <v>594</v>
      </c>
      <c r="D340" s="28">
        <v>9369504179</v>
      </c>
      <c r="E340" s="28">
        <v>0</v>
      </c>
      <c r="F340" s="28">
        <v>0</v>
      </c>
      <c r="G340" s="28">
        <v>0</v>
      </c>
      <c r="H340" s="28">
        <v>9369504179</v>
      </c>
      <c r="I340" s="29">
        <v>0</v>
      </c>
      <c r="K340" s="42" t="s">
        <v>5</v>
      </c>
      <c r="L340" s="43" t="s">
        <v>593</v>
      </c>
      <c r="M340" s="44" t="s">
        <v>594</v>
      </c>
      <c r="N340" s="45">
        <v>9369504179</v>
      </c>
      <c r="O340" s="45">
        <v>0</v>
      </c>
      <c r="P340" s="45">
        <v>0</v>
      </c>
      <c r="Q340" s="45">
        <v>0</v>
      </c>
      <c r="R340" s="45">
        <v>9369504179</v>
      </c>
      <c r="S340" s="46">
        <v>0</v>
      </c>
      <c r="T340" s="47" t="str">
        <f>IF(K340=Balanza_de_Comprobación35[[#This Row],[Columna1]],"S","N")</f>
        <v>S</v>
      </c>
      <c r="U340" s="47" t="str">
        <f>IF(L340=Balanza_de_Comprobación35[[#This Row],[Columna2]],"S","N")</f>
        <v>S</v>
      </c>
      <c r="V340" s="47" t="str">
        <f>IF(M340=Balanza_de_Comprobación35[[#This Row],[Columna3]],"S","N")</f>
        <v>S</v>
      </c>
      <c r="W340" s="47" t="str">
        <f>IF(N340=Balanza_de_Comprobación35[[#This Row],[Columna4]],"S","N")</f>
        <v>S</v>
      </c>
      <c r="X340" s="47" t="str">
        <f>IF(O340=Balanza_de_Comprobación35[[#This Row],[Columna5]],"S","N")</f>
        <v>S</v>
      </c>
      <c r="Y340" s="47" t="str">
        <f>IF(P340=Balanza_de_Comprobación35[[#This Row],[Columna6]],"S","N")</f>
        <v>S</v>
      </c>
      <c r="Z340" s="47" t="str">
        <f>IF(Q340=Balanza_de_Comprobación35[[#This Row],[Columna7]],"S","N")</f>
        <v>S</v>
      </c>
      <c r="AA340" s="47" t="str">
        <f>IF(R340=Balanza_de_Comprobación35[[#This Row],[Columna8]],"S","N")</f>
        <v>S</v>
      </c>
      <c r="AB340" s="47" t="str">
        <f>IF(S340=Balanza_de_Comprobación35[[#This Row],[Columna9]],"S","N")</f>
        <v>S</v>
      </c>
    </row>
    <row r="341" spans="1:28" x14ac:dyDescent="0.25">
      <c r="A341" s="33" t="s">
        <v>5</v>
      </c>
      <c r="B341" s="53" t="s">
        <v>595</v>
      </c>
      <c r="C341" s="3" t="s">
        <v>596</v>
      </c>
      <c r="D341" s="28">
        <v>9300000</v>
      </c>
      <c r="E341" s="28">
        <v>0</v>
      </c>
      <c r="F341" s="28">
        <v>0</v>
      </c>
      <c r="G341" s="28">
        <v>0</v>
      </c>
      <c r="H341" s="28">
        <v>9300000</v>
      </c>
      <c r="I341" s="29">
        <v>0</v>
      </c>
      <c r="K341" s="42" t="s">
        <v>5</v>
      </c>
      <c r="L341" s="43" t="s">
        <v>595</v>
      </c>
      <c r="M341" s="44" t="s">
        <v>596</v>
      </c>
      <c r="N341" s="45">
        <v>9300000</v>
      </c>
      <c r="O341" s="45">
        <v>0</v>
      </c>
      <c r="P341" s="45">
        <v>0</v>
      </c>
      <c r="Q341" s="45">
        <v>0</v>
      </c>
      <c r="R341" s="45">
        <v>9300000</v>
      </c>
      <c r="S341" s="46">
        <v>0</v>
      </c>
      <c r="T341" s="47" t="str">
        <f>IF(K341=Balanza_de_Comprobación35[[#This Row],[Columna1]],"S","N")</f>
        <v>S</v>
      </c>
      <c r="U341" s="47" t="str">
        <f>IF(L341=Balanza_de_Comprobación35[[#This Row],[Columna2]],"S","N")</f>
        <v>S</v>
      </c>
      <c r="V341" s="47" t="str">
        <f>IF(M341=Balanza_de_Comprobación35[[#This Row],[Columna3]],"S","N")</f>
        <v>S</v>
      </c>
      <c r="W341" s="47" t="str">
        <f>IF(N341=Balanza_de_Comprobación35[[#This Row],[Columna4]],"S","N")</f>
        <v>S</v>
      </c>
      <c r="X341" s="47" t="str">
        <f>IF(O341=Balanza_de_Comprobación35[[#This Row],[Columna5]],"S","N")</f>
        <v>S</v>
      </c>
      <c r="Y341" s="47" t="str">
        <f>IF(P341=Balanza_de_Comprobación35[[#This Row],[Columna6]],"S","N")</f>
        <v>S</v>
      </c>
      <c r="Z341" s="47" t="str">
        <f>IF(Q341=Balanza_de_Comprobación35[[#This Row],[Columna7]],"S","N")</f>
        <v>S</v>
      </c>
      <c r="AA341" s="47" t="str">
        <f>IF(R341=Balanza_de_Comprobación35[[#This Row],[Columna8]],"S","N")</f>
        <v>S</v>
      </c>
      <c r="AB341" s="47" t="str">
        <f>IF(S341=Balanza_de_Comprobación35[[#This Row],[Columna9]],"S","N")</f>
        <v>S</v>
      </c>
    </row>
    <row r="342" spans="1:28" x14ac:dyDescent="0.25">
      <c r="A342" s="33" t="s">
        <v>5</v>
      </c>
      <c r="B342" s="53" t="s">
        <v>597</v>
      </c>
      <c r="C342" s="3" t="s">
        <v>347</v>
      </c>
      <c r="D342" s="28">
        <v>9300000</v>
      </c>
      <c r="E342" s="28">
        <v>0</v>
      </c>
      <c r="F342" s="28">
        <v>0</v>
      </c>
      <c r="G342" s="28">
        <v>0</v>
      </c>
      <c r="H342" s="28">
        <v>9300000</v>
      </c>
      <c r="I342" s="29">
        <v>0</v>
      </c>
      <c r="K342" s="42" t="s">
        <v>5</v>
      </c>
      <c r="L342" s="43" t="s">
        <v>597</v>
      </c>
      <c r="M342" s="44" t="s">
        <v>347</v>
      </c>
      <c r="N342" s="45">
        <v>9300000</v>
      </c>
      <c r="O342" s="45">
        <v>0</v>
      </c>
      <c r="P342" s="45">
        <v>0</v>
      </c>
      <c r="Q342" s="45">
        <v>0</v>
      </c>
      <c r="R342" s="45">
        <v>9300000</v>
      </c>
      <c r="S342" s="46">
        <v>0</v>
      </c>
      <c r="T342" s="47" t="str">
        <f>IF(K342=Balanza_de_Comprobación35[[#This Row],[Columna1]],"S","N")</f>
        <v>S</v>
      </c>
      <c r="U342" s="47" t="str">
        <f>IF(L342=Balanza_de_Comprobación35[[#This Row],[Columna2]],"S","N")</f>
        <v>S</v>
      </c>
      <c r="V342" s="47" t="str">
        <f>IF(M342=Balanza_de_Comprobación35[[#This Row],[Columna3]],"S","N")</f>
        <v>S</v>
      </c>
      <c r="W342" s="47" t="str">
        <f>IF(N342=Balanza_de_Comprobación35[[#This Row],[Columna4]],"S","N")</f>
        <v>S</v>
      </c>
      <c r="X342" s="47" t="str">
        <f>IF(O342=Balanza_de_Comprobación35[[#This Row],[Columna5]],"S","N")</f>
        <v>S</v>
      </c>
      <c r="Y342" s="47" t="str">
        <f>IF(P342=Balanza_de_Comprobación35[[#This Row],[Columna6]],"S","N")</f>
        <v>S</v>
      </c>
      <c r="Z342" s="47" t="str">
        <f>IF(Q342=Balanza_de_Comprobación35[[#This Row],[Columna7]],"S","N")</f>
        <v>S</v>
      </c>
      <c r="AA342" s="47" t="str">
        <f>IF(R342=Balanza_de_Comprobación35[[#This Row],[Columna8]],"S","N")</f>
        <v>S</v>
      </c>
      <c r="AB342" s="47" t="str">
        <f>IF(S342=Balanza_de_Comprobación35[[#This Row],[Columna9]],"S","N")</f>
        <v>S</v>
      </c>
    </row>
    <row r="343" spans="1:28" x14ac:dyDescent="0.25">
      <c r="A343" s="33" t="s">
        <v>5</v>
      </c>
      <c r="B343" s="53" t="s">
        <v>598</v>
      </c>
      <c r="C343" s="3" t="s">
        <v>599</v>
      </c>
      <c r="D343" s="28">
        <v>2286523839</v>
      </c>
      <c r="E343" s="28">
        <v>0</v>
      </c>
      <c r="F343" s="28">
        <v>0</v>
      </c>
      <c r="G343" s="28">
        <v>0</v>
      </c>
      <c r="H343" s="28">
        <v>2286523839</v>
      </c>
      <c r="I343" s="29">
        <v>0</v>
      </c>
      <c r="K343" s="42" t="s">
        <v>5</v>
      </c>
      <c r="L343" s="43" t="s">
        <v>598</v>
      </c>
      <c r="M343" s="44" t="s">
        <v>599</v>
      </c>
      <c r="N343" s="45">
        <v>2286523839</v>
      </c>
      <c r="O343" s="45">
        <v>0</v>
      </c>
      <c r="P343" s="45">
        <v>0</v>
      </c>
      <c r="Q343" s="45">
        <v>0</v>
      </c>
      <c r="R343" s="45">
        <v>2286523839</v>
      </c>
      <c r="S343" s="46">
        <v>0</v>
      </c>
      <c r="T343" s="47" t="str">
        <f>IF(K343=Balanza_de_Comprobación35[[#This Row],[Columna1]],"S","N")</f>
        <v>S</v>
      </c>
      <c r="U343" s="47" t="str">
        <f>IF(L343=Balanza_de_Comprobación35[[#This Row],[Columna2]],"S","N")</f>
        <v>S</v>
      </c>
      <c r="V343" s="47" t="str">
        <f>IF(M343=Balanza_de_Comprobación35[[#This Row],[Columna3]],"S","N")</f>
        <v>S</v>
      </c>
      <c r="W343" s="47" t="str">
        <f>IF(N343=Balanza_de_Comprobación35[[#This Row],[Columna4]],"S","N")</f>
        <v>S</v>
      </c>
      <c r="X343" s="47" t="str">
        <f>IF(O343=Balanza_de_Comprobación35[[#This Row],[Columna5]],"S","N")</f>
        <v>S</v>
      </c>
      <c r="Y343" s="47" t="str">
        <f>IF(P343=Balanza_de_Comprobación35[[#This Row],[Columna6]],"S","N")</f>
        <v>S</v>
      </c>
      <c r="Z343" s="47" t="str">
        <f>IF(Q343=Balanza_de_Comprobación35[[#This Row],[Columna7]],"S","N")</f>
        <v>S</v>
      </c>
      <c r="AA343" s="47" t="str">
        <f>IF(R343=Balanza_de_Comprobación35[[#This Row],[Columna8]],"S","N")</f>
        <v>S</v>
      </c>
      <c r="AB343" s="47" t="str">
        <f>IF(S343=Balanza_de_Comprobación35[[#This Row],[Columna9]],"S","N")</f>
        <v>S</v>
      </c>
    </row>
    <row r="344" spans="1:28" x14ac:dyDescent="0.25">
      <c r="A344" s="33" t="s">
        <v>5</v>
      </c>
      <c r="B344" s="53" t="s">
        <v>600</v>
      </c>
      <c r="C344" s="3" t="s">
        <v>361</v>
      </c>
      <c r="D344" s="28">
        <v>2286523839</v>
      </c>
      <c r="E344" s="28">
        <v>0</v>
      </c>
      <c r="F344" s="28">
        <v>0</v>
      </c>
      <c r="G344" s="28">
        <v>0</v>
      </c>
      <c r="H344" s="28">
        <v>2286523839</v>
      </c>
      <c r="I344" s="29">
        <v>0</v>
      </c>
      <c r="K344" s="42" t="s">
        <v>5</v>
      </c>
      <c r="L344" s="43" t="s">
        <v>600</v>
      </c>
      <c r="M344" s="44" t="s">
        <v>361</v>
      </c>
      <c r="N344" s="45">
        <v>2286523839</v>
      </c>
      <c r="O344" s="45">
        <v>0</v>
      </c>
      <c r="P344" s="45">
        <v>0</v>
      </c>
      <c r="Q344" s="45">
        <v>0</v>
      </c>
      <c r="R344" s="45">
        <v>2286523839</v>
      </c>
      <c r="S344" s="46">
        <v>0</v>
      </c>
      <c r="T344" s="47" t="str">
        <f>IF(K344=Balanza_de_Comprobación35[[#This Row],[Columna1]],"S","N")</f>
        <v>S</v>
      </c>
      <c r="U344" s="47" t="str">
        <f>IF(L344=Balanza_de_Comprobación35[[#This Row],[Columna2]],"S","N")</f>
        <v>S</v>
      </c>
      <c r="V344" s="47" t="str">
        <f>IF(M344=Balanza_de_Comprobación35[[#This Row],[Columna3]],"S","N")</f>
        <v>S</v>
      </c>
      <c r="W344" s="47" t="str">
        <f>IF(N344=Balanza_de_Comprobación35[[#This Row],[Columna4]],"S","N")</f>
        <v>S</v>
      </c>
      <c r="X344" s="47" t="str">
        <f>IF(O344=Balanza_de_Comprobación35[[#This Row],[Columna5]],"S","N")</f>
        <v>S</v>
      </c>
      <c r="Y344" s="47" t="str">
        <f>IF(P344=Balanza_de_Comprobación35[[#This Row],[Columna6]],"S","N")</f>
        <v>S</v>
      </c>
      <c r="Z344" s="47" t="str">
        <f>IF(Q344=Balanza_de_Comprobación35[[#This Row],[Columna7]],"S","N")</f>
        <v>S</v>
      </c>
      <c r="AA344" s="47" t="str">
        <f>IF(R344=Balanza_de_Comprobación35[[#This Row],[Columna8]],"S","N")</f>
        <v>S</v>
      </c>
      <c r="AB344" s="47" t="str">
        <f>IF(S344=Balanza_de_Comprobación35[[#This Row],[Columna9]],"S","N")</f>
        <v>S</v>
      </c>
    </row>
    <row r="345" spans="1:28" x14ac:dyDescent="0.25">
      <c r="A345" s="33" t="s">
        <v>5</v>
      </c>
      <c r="B345" s="53" t="s">
        <v>601</v>
      </c>
      <c r="C345" s="3" t="s">
        <v>602</v>
      </c>
      <c r="D345" s="28">
        <v>7073680340</v>
      </c>
      <c r="E345" s="28">
        <v>0</v>
      </c>
      <c r="F345" s="28">
        <v>0</v>
      </c>
      <c r="G345" s="28">
        <v>0</v>
      </c>
      <c r="H345" s="28">
        <v>7073680340</v>
      </c>
      <c r="I345" s="29">
        <v>0</v>
      </c>
      <c r="K345" s="42" t="s">
        <v>5</v>
      </c>
      <c r="L345" s="43" t="s">
        <v>601</v>
      </c>
      <c r="M345" s="44" t="s">
        <v>602</v>
      </c>
      <c r="N345" s="45">
        <v>7073680340</v>
      </c>
      <c r="O345" s="45">
        <v>0</v>
      </c>
      <c r="P345" s="45">
        <v>0</v>
      </c>
      <c r="Q345" s="45">
        <v>0</v>
      </c>
      <c r="R345" s="45">
        <v>7073680340</v>
      </c>
      <c r="S345" s="46">
        <v>0</v>
      </c>
      <c r="T345" s="47" t="str">
        <f>IF(K345=Balanza_de_Comprobación35[[#This Row],[Columna1]],"S","N")</f>
        <v>S</v>
      </c>
      <c r="U345" s="47" t="str">
        <f>IF(L345=Balanza_de_Comprobación35[[#This Row],[Columna2]],"S","N")</f>
        <v>S</v>
      </c>
      <c r="V345" s="47" t="str">
        <f>IF(M345=Balanza_de_Comprobación35[[#This Row],[Columna3]],"S","N")</f>
        <v>S</v>
      </c>
      <c r="W345" s="47" t="str">
        <f>IF(N345=Balanza_de_Comprobación35[[#This Row],[Columna4]],"S","N")</f>
        <v>S</v>
      </c>
      <c r="X345" s="47" t="str">
        <f>IF(O345=Balanza_de_Comprobación35[[#This Row],[Columna5]],"S","N")</f>
        <v>S</v>
      </c>
      <c r="Y345" s="47" t="str">
        <f>IF(P345=Balanza_de_Comprobación35[[#This Row],[Columna6]],"S","N")</f>
        <v>S</v>
      </c>
      <c r="Z345" s="47" t="str">
        <f>IF(Q345=Balanza_de_Comprobación35[[#This Row],[Columna7]],"S","N")</f>
        <v>S</v>
      </c>
      <c r="AA345" s="47" t="str">
        <f>IF(R345=Balanza_de_Comprobación35[[#This Row],[Columna8]],"S","N")</f>
        <v>S</v>
      </c>
      <c r="AB345" s="47" t="str">
        <f>IF(S345=Balanza_de_Comprobación35[[#This Row],[Columna9]],"S","N")</f>
        <v>S</v>
      </c>
    </row>
    <row r="346" spans="1:28" x14ac:dyDescent="0.25">
      <c r="A346" s="33" t="s">
        <v>5</v>
      </c>
      <c r="B346" s="53" t="s">
        <v>603</v>
      </c>
      <c r="C346" s="3" t="s">
        <v>365</v>
      </c>
      <c r="D346" s="28">
        <v>7073680340</v>
      </c>
      <c r="E346" s="28">
        <v>0</v>
      </c>
      <c r="F346" s="28">
        <v>0</v>
      </c>
      <c r="G346" s="28">
        <v>0</v>
      </c>
      <c r="H346" s="28">
        <v>7073680340</v>
      </c>
      <c r="I346" s="29">
        <v>0</v>
      </c>
      <c r="K346" s="42" t="s">
        <v>5</v>
      </c>
      <c r="L346" s="43" t="s">
        <v>603</v>
      </c>
      <c r="M346" s="44" t="s">
        <v>365</v>
      </c>
      <c r="N346" s="45">
        <v>7073680340</v>
      </c>
      <c r="O346" s="45">
        <v>0</v>
      </c>
      <c r="P346" s="45">
        <v>0</v>
      </c>
      <c r="Q346" s="45">
        <v>0</v>
      </c>
      <c r="R346" s="45">
        <v>7073680340</v>
      </c>
      <c r="S346" s="46">
        <v>0</v>
      </c>
      <c r="T346" s="47" t="str">
        <f>IF(K346=Balanza_de_Comprobación35[[#This Row],[Columna1]],"S","N")</f>
        <v>S</v>
      </c>
      <c r="U346" s="47" t="str">
        <f>IF(L346=Balanza_de_Comprobación35[[#This Row],[Columna2]],"S","N")</f>
        <v>S</v>
      </c>
      <c r="V346" s="47" t="str">
        <f>IF(M346=Balanza_de_Comprobación35[[#This Row],[Columna3]],"S","N")</f>
        <v>S</v>
      </c>
      <c r="W346" s="47" t="str">
        <f>IF(N346=Balanza_de_Comprobación35[[#This Row],[Columna4]],"S","N")</f>
        <v>S</v>
      </c>
      <c r="X346" s="47" t="str">
        <f>IF(O346=Balanza_de_Comprobación35[[#This Row],[Columna5]],"S","N")</f>
        <v>S</v>
      </c>
      <c r="Y346" s="47" t="str">
        <f>IF(P346=Balanza_de_Comprobación35[[#This Row],[Columna6]],"S","N")</f>
        <v>S</v>
      </c>
      <c r="Z346" s="47" t="str">
        <f>IF(Q346=Balanza_de_Comprobación35[[#This Row],[Columna7]],"S","N")</f>
        <v>S</v>
      </c>
      <c r="AA346" s="47" t="str">
        <f>IF(R346=Balanza_de_Comprobación35[[#This Row],[Columna8]],"S","N")</f>
        <v>S</v>
      </c>
      <c r="AB346" s="47" t="str">
        <f>IF(S346=Balanza_de_Comprobación35[[#This Row],[Columna9]],"S","N")</f>
        <v>S</v>
      </c>
    </row>
    <row r="347" spans="1:28" x14ac:dyDescent="0.25">
      <c r="A347" s="33" t="s">
        <v>5</v>
      </c>
      <c r="B347" s="53" t="s">
        <v>604</v>
      </c>
      <c r="C347" s="3" t="s">
        <v>367</v>
      </c>
      <c r="D347" s="28">
        <v>4908029504</v>
      </c>
      <c r="E347" s="28">
        <v>0</v>
      </c>
      <c r="F347" s="28">
        <v>0</v>
      </c>
      <c r="G347" s="28">
        <v>0</v>
      </c>
      <c r="H347" s="28">
        <v>4908029504</v>
      </c>
      <c r="I347" s="29">
        <v>0</v>
      </c>
      <c r="K347" s="42" t="s">
        <v>5</v>
      </c>
      <c r="L347" s="43" t="s">
        <v>604</v>
      </c>
      <c r="M347" s="44" t="s">
        <v>367</v>
      </c>
      <c r="N347" s="45">
        <v>4908029504</v>
      </c>
      <c r="O347" s="45">
        <v>0</v>
      </c>
      <c r="P347" s="45">
        <v>0</v>
      </c>
      <c r="Q347" s="45">
        <v>0</v>
      </c>
      <c r="R347" s="45">
        <v>4908029504</v>
      </c>
      <c r="S347" s="46">
        <v>0</v>
      </c>
      <c r="T347" s="47" t="str">
        <f>IF(K347=Balanza_de_Comprobación35[[#This Row],[Columna1]],"S","N")</f>
        <v>S</v>
      </c>
      <c r="U347" s="47" t="str">
        <f>IF(L347=Balanza_de_Comprobación35[[#This Row],[Columna2]],"S","N")</f>
        <v>S</v>
      </c>
      <c r="V347" s="47" t="str">
        <f>IF(M347=Balanza_de_Comprobación35[[#This Row],[Columna3]],"S","N")</f>
        <v>S</v>
      </c>
      <c r="W347" s="47" t="str">
        <f>IF(N347=Balanza_de_Comprobación35[[#This Row],[Columna4]],"S","N")</f>
        <v>S</v>
      </c>
      <c r="X347" s="47" t="str">
        <f>IF(O347=Balanza_de_Comprobación35[[#This Row],[Columna5]],"S","N")</f>
        <v>S</v>
      </c>
      <c r="Y347" s="47" t="str">
        <f>IF(P347=Balanza_de_Comprobación35[[#This Row],[Columna6]],"S","N")</f>
        <v>S</v>
      </c>
      <c r="Z347" s="47" t="str">
        <f>IF(Q347=Balanza_de_Comprobación35[[#This Row],[Columna7]],"S","N")</f>
        <v>S</v>
      </c>
      <c r="AA347" s="47" t="str">
        <f>IF(R347=Balanza_de_Comprobación35[[#This Row],[Columna8]],"S","N")</f>
        <v>S</v>
      </c>
      <c r="AB347" s="47" t="str">
        <f>IF(S347=Balanza_de_Comprobación35[[#This Row],[Columna9]],"S","N")</f>
        <v>S</v>
      </c>
    </row>
    <row r="348" spans="1:28" x14ac:dyDescent="0.25">
      <c r="A348" s="33" t="s">
        <v>5</v>
      </c>
      <c r="B348" s="53" t="s">
        <v>605</v>
      </c>
      <c r="C348" s="3" t="s">
        <v>369</v>
      </c>
      <c r="D348" s="28">
        <v>2165650836</v>
      </c>
      <c r="E348" s="28">
        <v>0</v>
      </c>
      <c r="F348" s="28">
        <v>0</v>
      </c>
      <c r="G348" s="28">
        <v>0</v>
      </c>
      <c r="H348" s="28">
        <v>2165650836</v>
      </c>
      <c r="I348" s="29">
        <v>0</v>
      </c>
      <c r="K348" s="42" t="s">
        <v>5</v>
      </c>
      <c r="L348" s="43" t="s">
        <v>605</v>
      </c>
      <c r="M348" s="44" t="s">
        <v>369</v>
      </c>
      <c r="N348" s="45">
        <v>2165650836</v>
      </c>
      <c r="O348" s="45">
        <v>0</v>
      </c>
      <c r="P348" s="45">
        <v>0</v>
      </c>
      <c r="Q348" s="45">
        <v>0</v>
      </c>
      <c r="R348" s="45">
        <v>2165650836</v>
      </c>
      <c r="S348" s="46">
        <v>0</v>
      </c>
      <c r="T348" s="47" t="str">
        <f>IF(K348=Balanza_de_Comprobación35[[#This Row],[Columna1]],"S","N")</f>
        <v>S</v>
      </c>
      <c r="U348" s="47" t="str">
        <f>IF(L348=Balanza_de_Comprobación35[[#This Row],[Columna2]],"S","N")</f>
        <v>S</v>
      </c>
      <c r="V348" s="47" t="str">
        <f>IF(M348=Balanza_de_Comprobación35[[#This Row],[Columna3]],"S","N")</f>
        <v>S</v>
      </c>
      <c r="W348" s="47" t="str">
        <f>IF(N348=Balanza_de_Comprobación35[[#This Row],[Columna4]],"S","N")</f>
        <v>S</v>
      </c>
      <c r="X348" s="47" t="str">
        <f>IF(O348=Balanza_de_Comprobación35[[#This Row],[Columna5]],"S","N")</f>
        <v>S</v>
      </c>
      <c r="Y348" s="47" t="str">
        <f>IF(P348=Balanza_de_Comprobación35[[#This Row],[Columna6]],"S","N")</f>
        <v>S</v>
      </c>
      <c r="Z348" s="47" t="str">
        <f>IF(Q348=Balanza_de_Comprobación35[[#This Row],[Columna7]],"S","N")</f>
        <v>S</v>
      </c>
      <c r="AA348" s="47" t="str">
        <f>IF(R348=Balanza_de_Comprobación35[[#This Row],[Columna8]],"S","N")</f>
        <v>S</v>
      </c>
      <c r="AB348" s="47" t="str">
        <f>IF(S348=Balanza_de_Comprobación35[[#This Row],[Columna9]],"S","N")</f>
        <v>S</v>
      </c>
    </row>
    <row r="349" spans="1:28" x14ac:dyDescent="0.25">
      <c r="A349" s="33" t="s">
        <v>104</v>
      </c>
      <c r="B349" s="53" t="s">
        <v>606</v>
      </c>
      <c r="C349" s="3" t="s">
        <v>607</v>
      </c>
      <c r="D349" s="28">
        <v>0</v>
      </c>
      <c r="E349" s="28">
        <v>1726641694.3599999</v>
      </c>
      <c r="F349" s="28">
        <v>470239125.13999999</v>
      </c>
      <c r="G349" s="28">
        <v>108880037.62</v>
      </c>
      <c r="H349" s="28">
        <v>0</v>
      </c>
      <c r="I349" s="29">
        <v>1365282606.8399999</v>
      </c>
      <c r="K349" s="42" t="s">
        <v>104</v>
      </c>
      <c r="L349" s="43" t="s">
        <v>606</v>
      </c>
      <c r="M349" s="44" t="s">
        <v>607</v>
      </c>
      <c r="N349" s="45">
        <v>0</v>
      </c>
      <c r="O349" s="45">
        <v>1726641694.3599999</v>
      </c>
      <c r="P349" s="45">
        <v>470239125.13999999</v>
      </c>
      <c r="Q349" s="45">
        <v>108880037.62</v>
      </c>
      <c r="R349" s="45">
        <v>0</v>
      </c>
      <c r="S349" s="46">
        <v>1365282606.8399999</v>
      </c>
      <c r="T349" s="47" t="str">
        <f>IF(K349=Balanza_de_Comprobación35[[#This Row],[Columna1]],"S","N")</f>
        <v>S</v>
      </c>
      <c r="U349" s="47" t="str">
        <f>IF(L349=Balanza_de_Comprobación35[[#This Row],[Columna2]],"S","N")</f>
        <v>S</v>
      </c>
      <c r="V349" s="47" t="str">
        <f>IF(M349=Balanza_de_Comprobación35[[#This Row],[Columna3]],"S","N")</f>
        <v>S</v>
      </c>
      <c r="W349" s="47" t="str">
        <f>IF(N349=Balanza_de_Comprobación35[[#This Row],[Columna4]],"S","N")</f>
        <v>S</v>
      </c>
      <c r="X349" s="47" t="str">
        <f>IF(O349=Balanza_de_Comprobación35[[#This Row],[Columna5]],"S","N")</f>
        <v>S</v>
      </c>
      <c r="Y349" s="47" t="str">
        <f>IF(P349=Balanza_de_Comprobación35[[#This Row],[Columna6]],"S","N")</f>
        <v>S</v>
      </c>
      <c r="Z349" s="47" t="str">
        <f>IF(Q349=Balanza_de_Comprobación35[[#This Row],[Columna7]],"S","N")</f>
        <v>S</v>
      </c>
      <c r="AA349" s="47" t="str">
        <f>IF(R349=Balanza_de_Comprobación35[[#This Row],[Columna8]],"S","N")</f>
        <v>S</v>
      </c>
      <c r="AB349" s="47" t="str">
        <f>IF(S349=Balanza_de_Comprobación35[[#This Row],[Columna9]],"S","N")</f>
        <v>S</v>
      </c>
    </row>
    <row r="350" spans="1:28" x14ac:dyDescent="0.25">
      <c r="A350" s="33" t="s">
        <v>104</v>
      </c>
      <c r="B350" s="53" t="s">
        <v>608</v>
      </c>
      <c r="C350" s="3" t="s">
        <v>99</v>
      </c>
      <c r="D350" s="28">
        <v>0</v>
      </c>
      <c r="E350" s="28">
        <v>0</v>
      </c>
      <c r="F350" s="28">
        <v>680120.82</v>
      </c>
      <c r="G350" s="28">
        <v>680120.82</v>
      </c>
      <c r="H350" s="28">
        <v>0</v>
      </c>
      <c r="I350" s="29">
        <v>0</v>
      </c>
      <c r="K350" s="42" t="s">
        <v>104</v>
      </c>
      <c r="L350" s="43" t="s">
        <v>608</v>
      </c>
      <c r="M350" s="44" t="s">
        <v>99</v>
      </c>
      <c r="N350" s="45">
        <v>0</v>
      </c>
      <c r="O350" s="45">
        <v>0</v>
      </c>
      <c r="P350" s="45">
        <v>680120.82</v>
      </c>
      <c r="Q350" s="45">
        <v>680120.82</v>
      </c>
      <c r="R350" s="45">
        <v>0</v>
      </c>
      <c r="S350" s="46">
        <v>0</v>
      </c>
      <c r="T350" s="47" t="str">
        <f>IF(K350=Balanza_de_Comprobación35[[#This Row],[Columna1]],"S","N")</f>
        <v>S</v>
      </c>
      <c r="U350" s="47" t="str">
        <f>IF(L350=Balanza_de_Comprobación35[[#This Row],[Columna2]],"S","N")</f>
        <v>S</v>
      </c>
      <c r="V350" s="47" t="str">
        <f>IF(M350=Balanza_de_Comprobación35[[#This Row],[Columna3]],"S","N")</f>
        <v>S</v>
      </c>
      <c r="W350" s="47" t="str">
        <f>IF(N350=Balanza_de_Comprobación35[[#This Row],[Columna4]],"S","N")</f>
        <v>S</v>
      </c>
      <c r="X350" s="47" t="str">
        <f>IF(O350=Balanza_de_Comprobación35[[#This Row],[Columna5]],"S","N")</f>
        <v>S</v>
      </c>
      <c r="Y350" s="47" t="str">
        <f>IF(P350=Balanza_de_Comprobación35[[#This Row],[Columna6]],"S","N")</f>
        <v>S</v>
      </c>
      <c r="Z350" s="47" t="str">
        <f>IF(Q350=Balanza_de_Comprobación35[[#This Row],[Columna7]],"S","N")</f>
        <v>S</v>
      </c>
      <c r="AA350" s="47" t="str">
        <f>IF(R350=Balanza_de_Comprobación35[[#This Row],[Columna8]],"S","N")</f>
        <v>S</v>
      </c>
      <c r="AB350" s="47" t="str">
        <f>IF(S350=Balanza_de_Comprobación35[[#This Row],[Columna9]],"S","N")</f>
        <v>S</v>
      </c>
    </row>
    <row r="351" spans="1:28" x14ac:dyDescent="0.25">
      <c r="A351" s="33" t="s">
        <v>104</v>
      </c>
      <c r="B351" s="53" t="s">
        <v>609</v>
      </c>
      <c r="C351" s="3" t="s">
        <v>333</v>
      </c>
      <c r="D351" s="28">
        <v>0</v>
      </c>
      <c r="E351" s="28">
        <v>0</v>
      </c>
      <c r="F351" s="28">
        <v>680120.82</v>
      </c>
      <c r="G351" s="28">
        <v>680120.82</v>
      </c>
      <c r="H351" s="28">
        <v>0</v>
      </c>
      <c r="I351" s="29">
        <v>0</v>
      </c>
      <c r="K351" s="42" t="s">
        <v>104</v>
      </c>
      <c r="L351" s="43" t="s">
        <v>609</v>
      </c>
      <c r="M351" s="44" t="s">
        <v>333</v>
      </c>
      <c r="N351" s="45">
        <v>0</v>
      </c>
      <c r="O351" s="45">
        <v>0</v>
      </c>
      <c r="P351" s="45">
        <v>680120.82</v>
      </c>
      <c r="Q351" s="45">
        <v>680120.82</v>
      </c>
      <c r="R351" s="45">
        <v>0</v>
      </c>
      <c r="S351" s="46">
        <v>0</v>
      </c>
      <c r="T351" s="47" t="str">
        <f>IF(K351=Balanza_de_Comprobación35[[#This Row],[Columna1]],"S","N")</f>
        <v>S</v>
      </c>
      <c r="U351" s="47" t="str">
        <f>IF(L351=Balanza_de_Comprobación35[[#This Row],[Columna2]],"S","N")</f>
        <v>S</v>
      </c>
      <c r="V351" s="47" t="str">
        <f>IF(M351=Balanza_de_Comprobación35[[#This Row],[Columna3]],"S","N")</f>
        <v>S</v>
      </c>
      <c r="W351" s="47" t="str">
        <f>IF(N351=Balanza_de_Comprobación35[[#This Row],[Columna4]],"S","N")</f>
        <v>S</v>
      </c>
      <c r="X351" s="47" t="str">
        <f>IF(O351=Balanza_de_Comprobación35[[#This Row],[Columna5]],"S","N")</f>
        <v>S</v>
      </c>
      <c r="Y351" s="47" t="str">
        <f>IF(P351=Balanza_de_Comprobación35[[#This Row],[Columna6]],"S","N")</f>
        <v>S</v>
      </c>
      <c r="Z351" s="47" t="str">
        <f>IF(Q351=Balanza_de_Comprobación35[[#This Row],[Columna7]],"S","N")</f>
        <v>S</v>
      </c>
      <c r="AA351" s="47" t="str">
        <f>IF(R351=Balanza_de_Comprobación35[[#This Row],[Columna8]],"S","N")</f>
        <v>S</v>
      </c>
      <c r="AB351" s="47" t="str">
        <f>IF(S351=Balanza_de_Comprobación35[[#This Row],[Columna9]],"S","N")</f>
        <v>S</v>
      </c>
    </row>
    <row r="352" spans="1:28" x14ac:dyDescent="0.25">
      <c r="A352" s="33" t="s">
        <v>104</v>
      </c>
      <c r="B352" s="53" t="s">
        <v>610</v>
      </c>
      <c r="C352" s="3" t="s">
        <v>335</v>
      </c>
      <c r="D352" s="28">
        <v>0</v>
      </c>
      <c r="E352" s="28">
        <v>0</v>
      </c>
      <c r="F352" s="28">
        <v>64093.68</v>
      </c>
      <c r="G352" s="28">
        <v>64093.68</v>
      </c>
      <c r="H352" s="28">
        <v>0</v>
      </c>
      <c r="I352" s="29">
        <v>0</v>
      </c>
      <c r="K352" s="42" t="s">
        <v>104</v>
      </c>
      <c r="L352" s="43" t="s">
        <v>610</v>
      </c>
      <c r="M352" s="44" t="s">
        <v>335</v>
      </c>
      <c r="N352" s="45">
        <v>0</v>
      </c>
      <c r="O352" s="45">
        <v>0</v>
      </c>
      <c r="P352" s="45">
        <v>64093.68</v>
      </c>
      <c r="Q352" s="45">
        <v>64093.68</v>
      </c>
      <c r="R352" s="45">
        <v>0</v>
      </c>
      <c r="S352" s="46">
        <v>0</v>
      </c>
      <c r="T352" s="47" t="str">
        <f>IF(K352=Balanza_de_Comprobación35[[#This Row],[Columna1]],"S","N")</f>
        <v>S</v>
      </c>
      <c r="U352" s="47" t="str">
        <f>IF(L352=Balanza_de_Comprobación35[[#This Row],[Columna2]],"S","N")</f>
        <v>S</v>
      </c>
      <c r="V352" s="47" t="str">
        <f>IF(M352=Balanza_de_Comprobación35[[#This Row],[Columna3]],"S","N")</f>
        <v>S</v>
      </c>
      <c r="W352" s="47" t="str">
        <f>IF(N352=Balanza_de_Comprobación35[[#This Row],[Columna4]],"S","N")</f>
        <v>S</v>
      </c>
      <c r="X352" s="47" t="str">
        <f>IF(O352=Balanza_de_Comprobación35[[#This Row],[Columna5]],"S","N")</f>
        <v>S</v>
      </c>
      <c r="Y352" s="47" t="str">
        <f>IF(P352=Balanza_de_Comprobación35[[#This Row],[Columna6]],"S","N")</f>
        <v>S</v>
      </c>
      <c r="Z352" s="47" t="str">
        <f>IF(Q352=Balanza_de_Comprobación35[[#This Row],[Columna7]],"S","N")</f>
        <v>S</v>
      </c>
      <c r="AA352" s="47" t="str">
        <f>IF(R352=Balanza_de_Comprobación35[[#This Row],[Columna8]],"S","N")</f>
        <v>S</v>
      </c>
      <c r="AB352" s="47" t="str">
        <f>IF(S352=Balanza_de_Comprobación35[[#This Row],[Columna9]],"S","N")</f>
        <v>S</v>
      </c>
    </row>
    <row r="353" spans="1:28" x14ac:dyDescent="0.25">
      <c r="A353" s="33" t="s">
        <v>104</v>
      </c>
      <c r="B353" s="53" t="s">
        <v>611</v>
      </c>
      <c r="C353" s="3" t="s">
        <v>71</v>
      </c>
      <c r="D353" s="28">
        <v>0</v>
      </c>
      <c r="E353" s="28">
        <v>0</v>
      </c>
      <c r="F353" s="28">
        <v>210034.93</v>
      </c>
      <c r="G353" s="28">
        <v>210034.93</v>
      </c>
      <c r="H353" s="28">
        <v>0</v>
      </c>
      <c r="I353" s="29">
        <v>0</v>
      </c>
      <c r="K353" s="42" t="s">
        <v>104</v>
      </c>
      <c r="L353" s="43" t="s">
        <v>611</v>
      </c>
      <c r="M353" s="44" t="s">
        <v>71</v>
      </c>
      <c r="N353" s="45">
        <v>0</v>
      </c>
      <c r="O353" s="45">
        <v>0</v>
      </c>
      <c r="P353" s="45">
        <v>210034.93</v>
      </c>
      <c r="Q353" s="45">
        <v>210034.93</v>
      </c>
      <c r="R353" s="45">
        <v>0</v>
      </c>
      <c r="S353" s="46">
        <v>0</v>
      </c>
      <c r="T353" s="47" t="str">
        <f>IF(K353=Balanza_de_Comprobación35[[#This Row],[Columna1]],"S","N")</f>
        <v>S</v>
      </c>
      <c r="U353" s="47" t="str">
        <f>IF(L353=Balanza_de_Comprobación35[[#This Row],[Columna2]],"S","N")</f>
        <v>S</v>
      </c>
      <c r="V353" s="47" t="str">
        <f>IF(M353=Balanza_de_Comprobación35[[#This Row],[Columna3]],"S","N")</f>
        <v>S</v>
      </c>
      <c r="W353" s="47" t="str">
        <f>IF(N353=Balanza_de_Comprobación35[[#This Row],[Columna4]],"S","N")</f>
        <v>S</v>
      </c>
      <c r="X353" s="47" t="str">
        <f>IF(O353=Balanza_de_Comprobación35[[#This Row],[Columna5]],"S","N")</f>
        <v>S</v>
      </c>
      <c r="Y353" s="47" t="str">
        <f>IF(P353=Balanza_de_Comprobación35[[#This Row],[Columna6]],"S","N")</f>
        <v>S</v>
      </c>
      <c r="Z353" s="47" t="str">
        <f>IF(Q353=Balanza_de_Comprobación35[[#This Row],[Columna7]],"S","N")</f>
        <v>S</v>
      </c>
      <c r="AA353" s="47" t="str">
        <f>IF(R353=Balanza_de_Comprobación35[[#This Row],[Columna8]],"S","N")</f>
        <v>S</v>
      </c>
      <c r="AB353" s="47" t="str">
        <f>IF(S353=Balanza_de_Comprobación35[[#This Row],[Columna9]],"S","N")</f>
        <v>S</v>
      </c>
    </row>
    <row r="354" spans="1:28" x14ac:dyDescent="0.25">
      <c r="A354" s="33" t="s">
        <v>104</v>
      </c>
      <c r="B354" s="53" t="s">
        <v>612</v>
      </c>
      <c r="C354" s="3" t="s">
        <v>338</v>
      </c>
      <c r="D354" s="28">
        <v>0</v>
      </c>
      <c r="E354" s="28">
        <v>0</v>
      </c>
      <c r="F354" s="28">
        <v>30502.31</v>
      </c>
      <c r="G354" s="28">
        <v>30502.31</v>
      </c>
      <c r="H354" s="28">
        <v>0</v>
      </c>
      <c r="I354" s="29">
        <v>0</v>
      </c>
      <c r="K354" s="42" t="s">
        <v>104</v>
      </c>
      <c r="L354" s="43" t="s">
        <v>612</v>
      </c>
      <c r="M354" s="44" t="s">
        <v>338</v>
      </c>
      <c r="N354" s="45">
        <v>0</v>
      </c>
      <c r="O354" s="45">
        <v>0</v>
      </c>
      <c r="P354" s="45">
        <v>30502.31</v>
      </c>
      <c r="Q354" s="45">
        <v>30502.31</v>
      </c>
      <c r="R354" s="45">
        <v>0</v>
      </c>
      <c r="S354" s="46">
        <v>0</v>
      </c>
      <c r="T354" s="47" t="str">
        <f>IF(K354=Balanza_de_Comprobación35[[#This Row],[Columna1]],"S","N")</f>
        <v>S</v>
      </c>
      <c r="U354" s="47" t="str">
        <f>IF(L354=Balanza_de_Comprobación35[[#This Row],[Columna2]],"S","N")</f>
        <v>S</v>
      </c>
      <c r="V354" s="47" t="str">
        <f>IF(M354=Balanza_de_Comprobación35[[#This Row],[Columna3]],"S","N")</f>
        <v>S</v>
      </c>
      <c r="W354" s="47" t="str">
        <f>IF(N354=Balanza_de_Comprobación35[[#This Row],[Columna4]],"S","N")</f>
        <v>S</v>
      </c>
      <c r="X354" s="47" t="str">
        <f>IF(O354=Balanza_de_Comprobación35[[#This Row],[Columna5]],"S","N")</f>
        <v>S</v>
      </c>
      <c r="Y354" s="47" t="str">
        <f>IF(P354=Balanza_de_Comprobación35[[#This Row],[Columna6]],"S","N")</f>
        <v>S</v>
      </c>
      <c r="Z354" s="47" t="str">
        <f>IF(Q354=Balanza_de_Comprobación35[[#This Row],[Columna7]],"S","N")</f>
        <v>S</v>
      </c>
      <c r="AA354" s="47" t="str">
        <f>IF(R354=Balanza_de_Comprobación35[[#This Row],[Columna8]],"S","N")</f>
        <v>S</v>
      </c>
      <c r="AB354" s="47" t="str">
        <f>IF(S354=Balanza_de_Comprobación35[[#This Row],[Columna9]],"S","N")</f>
        <v>S</v>
      </c>
    </row>
    <row r="355" spans="1:28" x14ac:dyDescent="0.25">
      <c r="A355" s="33" t="s">
        <v>104</v>
      </c>
      <c r="B355" s="53" t="s">
        <v>613</v>
      </c>
      <c r="C355" s="3" t="s">
        <v>340</v>
      </c>
      <c r="D355" s="28">
        <v>0</v>
      </c>
      <c r="E355" s="28">
        <v>0</v>
      </c>
      <c r="F355" s="28">
        <v>369103.44</v>
      </c>
      <c r="G355" s="28">
        <v>369103.44</v>
      </c>
      <c r="H355" s="28">
        <v>0</v>
      </c>
      <c r="I355" s="29">
        <v>0</v>
      </c>
      <c r="K355" s="42" t="s">
        <v>104</v>
      </c>
      <c r="L355" s="43" t="s">
        <v>613</v>
      </c>
      <c r="M355" s="44" t="s">
        <v>340</v>
      </c>
      <c r="N355" s="45">
        <v>0</v>
      </c>
      <c r="O355" s="45">
        <v>0</v>
      </c>
      <c r="P355" s="45">
        <v>369103.44</v>
      </c>
      <c r="Q355" s="45">
        <v>369103.44</v>
      </c>
      <c r="R355" s="45">
        <v>0</v>
      </c>
      <c r="S355" s="46">
        <v>0</v>
      </c>
      <c r="T355" s="47" t="str">
        <f>IF(K355=Balanza_de_Comprobación35[[#This Row],[Columna1]],"S","N")</f>
        <v>S</v>
      </c>
      <c r="U355" s="47" t="str">
        <f>IF(L355=Balanza_de_Comprobación35[[#This Row],[Columna2]],"S","N")</f>
        <v>S</v>
      </c>
      <c r="V355" s="47" t="str">
        <f>IF(M355=Balanza_de_Comprobación35[[#This Row],[Columna3]],"S","N")</f>
        <v>S</v>
      </c>
      <c r="W355" s="47" t="str">
        <f>IF(N355=Balanza_de_Comprobación35[[#This Row],[Columna4]],"S","N")</f>
        <v>S</v>
      </c>
      <c r="X355" s="47" t="str">
        <f>IF(O355=Balanza_de_Comprobación35[[#This Row],[Columna5]],"S","N")</f>
        <v>S</v>
      </c>
      <c r="Y355" s="47" t="str">
        <f>IF(P355=Balanza_de_Comprobación35[[#This Row],[Columna6]],"S","N")</f>
        <v>S</v>
      </c>
      <c r="Z355" s="47" t="str">
        <f>IF(Q355=Balanza_de_Comprobación35[[#This Row],[Columna7]],"S","N")</f>
        <v>S</v>
      </c>
      <c r="AA355" s="47" t="str">
        <f>IF(R355=Balanza_de_Comprobación35[[#This Row],[Columna8]],"S","N")</f>
        <v>S</v>
      </c>
      <c r="AB355" s="47" t="str">
        <f>IF(S355=Balanza_de_Comprobación35[[#This Row],[Columna9]],"S","N")</f>
        <v>S</v>
      </c>
    </row>
    <row r="356" spans="1:28" x14ac:dyDescent="0.25">
      <c r="A356" s="33" t="s">
        <v>104</v>
      </c>
      <c r="B356" s="53" t="s">
        <v>614</v>
      </c>
      <c r="C356" s="3" t="s">
        <v>302</v>
      </c>
      <c r="D356" s="28">
        <v>0</v>
      </c>
      <c r="E356" s="28">
        <v>0</v>
      </c>
      <c r="F356" s="28">
        <v>6386.46</v>
      </c>
      <c r="G356" s="28">
        <v>6386.46</v>
      </c>
      <c r="H356" s="28">
        <v>0</v>
      </c>
      <c r="I356" s="29">
        <v>0</v>
      </c>
      <c r="K356" s="42" t="s">
        <v>104</v>
      </c>
      <c r="L356" s="43" t="s">
        <v>614</v>
      </c>
      <c r="M356" s="44" t="s">
        <v>302</v>
      </c>
      <c r="N356" s="45">
        <v>0</v>
      </c>
      <c r="O356" s="45">
        <v>0</v>
      </c>
      <c r="P356" s="45">
        <v>6386.46</v>
      </c>
      <c r="Q356" s="45">
        <v>6386.46</v>
      </c>
      <c r="R356" s="45">
        <v>0</v>
      </c>
      <c r="S356" s="46">
        <v>0</v>
      </c>
      <c r="T356" s="47" t="str">
        <f>IF(K356=Balanza_de_Comprobación35[[#This Row],[Columna1]],"S","N")</f>
        <v>S</v>
      </c>
      <c r="U356" s="47" t="str">
        <f>IF(L356=Balanza_de_Comprobación35[[#This Row],[Columna2]],"S","N")</f>
        <v>S</v>
      </c>
      <c r="V356" s="47" t="str">
        <f>IF(M356=Balanza_de_Comprobación35[[#This Row],[Columna3]],"S","N")</f>
        <v>S</v>
      </c>
      <c r="W356" s="47" t="str">
        <f>IF(N356=Balanza_de_Comprobación35[[#This Row],[Columna4]],"S","N")</f>
        <v>S</v>
      </c>
      <c r="X356" s="47" t="str">
        <f>IF(O356=Balanza_de_Comprobación35[[#This Row],[Columna5]],"S","N")</f>
        <v>S</v>
      </c>
      <c r="Y356" s="47" t="str">
        <f>IF(P356=Balanza_de_Comprobación35[[#This Row],[Columna6]],"S","N")</f>
        <v>S</v>
      </c>
      <c r="Z356" s="47" t="str">
        <f>IF(Q356=Balanza_de_Comprobación35[[#This Row],[Columna7]],"S","N")</f>
        <v>S</v>
      </c>
      <c r="AA356" s="47" t="str">
        <f>IF(R356=Balanza_de_Comprobación35[[#This Row],[Columna8]],"S","N")</f>
        <v>S</v>
      </c>
      <c r="AB356" s="47" t="str">
        <f>IF(S356=Balanza_de_Comprobación35[[#This Row],[Columna9]],"S","N")</f>
        <v>S</v>
      </c>
    </row>
    <row r="357" spans="1:28" x14ac:dyDescent="0.25">
      <c r="A357" s="33" t="s">
        <v>104</v>
      </c>
      <c r="B357" s="53" t="s">
        <v>615</v>
      </c>
      <c r="C357" s="3" t="s">
        <v>596</v>
      </c>
      <c r="D357" s="28">
        <v>0</v>
      </c>
      <c r="E357" s="28">
        <v>4343750.2699999996</v>
      </c>
      <c r="F357" s="28">
        <v>1041591.05</v>
      </c>
      <c r="G357" s="28">
        <v>0</v>
      </c>
      <c r="H357" s="28">
        <v>0</v>
      </c>
      <c r="I357" s="29">
        <v>3302159.22</v>
      </c>
      <c r="K357" s="42" t="s">
        <v>104</v>
      </c>
      <c r="L357" s="43" t="s">
        <v>615</v>
      </c>
      <c r="M357" s="44" t="s">
        <v>596</v>
      </c>
      <c r="N357" s="45">
        <v>0</v>
      </c>
      <c r="O357" s="45">
        <v>4343750.2699999996</v>
      </c>
      <c r="P357" s="45">
        <v>1041591.05</v>
      </c>
      <c r="Q357" s="45">
        <v>0</v>
      </c>
      <c r="R357" s="45">
        <v>0</v>
      </c>
      <c r="S357" s="46">
        <v>3302159.22</v>
      </c>
      <c r="T357" s="47" t="str">
        <f>IF(K357=Balanza_de_Comprobación35[[#This Row],[Columna1]],"S","N")</f>
        <v>S</v>
      </c>
      <c r="U357" s="47" t="str">
        <f>IF(L357=Balanza_de_Comprobación35[[#This Row],[Columna2]],"S","N")</f>
        <v>S</v>
      </c>
      <c r="V357" s="47" t="str">
        <f>IF(M357=Balanza_de_Comprobación35[[#This Row],[Columna3]],"S","N")</f>
        <v>S</v>
      </c>
      <c r="W357" s="47" t="str">
        <f>IF(N357=Balanza_de_Comprobación35[[#This Row],[Columna4]],"S","N")</f>
        <v>S</v>
      </c>
      <c r="X357" s="47" t="str">
        <f>IF(O357=Balanza_de_Comprobación35[[#This Row],[Columna5]],"S","N")</f>
        <v>S</v>
      </c>
      <c r="Y357" s="47" t="str">
        <f>IF(P357=Balanza_de_Comprobación35[[#This Row],[Columna6]],"S","N")</f>
        <v>S</v>
      </c>
      <c r="Z357" s="47" t="str">
        <f>IF(Q357=Balanza_de_Comprobación35[[#This Row],[Columna7]],"S","N")</f>
        <v>S</v>
      </c>
      <c r="AA357" s="47" t="str">
        <f>IF(R357=Balanza_de_Comprobación35[[#This Row],[Columna8]],"S","N")</f>
        <v>S</v>
      </c>
      <c r="AB357" s="47" t="str">
        <f>IF(S357=Balanza_de_Comprobación35[[#This Row],[Columna9]],"S","N")</f>
        <v>S</v>
      </c>
    </row>
    <row r="358" spans="1:28" x14ac:dyDescent="0.25">
      <c r="A358" s="33" t="s">
        <v>104</v>
      </c>
      <c r="B358" s="53" t="s">
        <v>616</v>
      </c>
      <c r="C358" s="3" t="s">
        <v>347</v>
      </c>
      <c r="D358" s="28">
        <v>0</v>
      </c>
      <c r="E358" s="28">
        <v>4343750.2699999996</v>
      </c>
      <c r="F358" s="28">
        <v>1041591.05</v>
      </c>
      <c r="G358" s="28">
        <v>0</v>
      </c>
      <c r="H358" s="28">
        <v>0</v>
      </c>
      <c r="I358" s="29">
        <v>3302159.22</v>
      </c>
      <c r="K358" s="42" t="s">
        <v>104</v>
      </c>
      <c r="L358" s="43" t="s">
        <v>616</v>
      </c>
      <c r="M358" s="44" t="s">
        <v>347</v>
      </c>
      <c r="N358" s="45">
        <v>0</v>
      </c>
      <c r="O358" s="45">
        <v>4343750.2699999996</v>
      </c>
      <c r="P358" s="45">
        <v>1041591.05</v>
      </c>
      <c r="Q358" s="45">
        <v>0</v>
      </c>
      <c r="R358" s="45">
        <v>0</v>
      </c>
      <c r="S358" s="46">
        <v>3302159.22</v>
      </c>
      <c r="T358" s="47" t="str">
        <f>IF(K358=Balanza_de_Comprobación35[[#This Row],[Columna1]],"S","N")</f>
        <v>S</v>
      </c>
      <c r="U358" s="47" t="str">
        <f>IF(L358=Balanza_de_Comprobación35[[#This Row],[Columna2]],"S","N")</f>
        <v>S</v>
      </c>
      <c r="V358" s="47" t="str">
        <f>IF(M358=Balanza_de_Comprobación35[[#This Row],[Columna3]],"S","N")</f>
        <v>S</v>
      </c>
      <c r="W358" s="47" t="str">
        <f>IF(N358=Balanza_de_Comprobación35[[#This Row],[Columna4]],"S","N")</f>
        <v>S</v>
      </c>
      <c r="X358" s="47" t="str">
        <f>IF(O358=Balanza_de_Comprobación35[[#This Row],[Columna5]],"S","N")</f>
        <v>S</v>
      </c>
      <c r="Y358" s="47" t="str">
        <f>IF(P358=Balanza_de_Comprobación35[[#This Row],[Columna6]],"S","N")</f>
        <v>S</v>
      </c>
      <c r="Z358" s="47" t="str">
        <f>IF(Q358=Balanza_de_Comprobación35[[#This Row],[Columna7]],"S","N")</f>
        <v>S</v>
      </c>
      <c r="AA358" s="47" t="str">
        <f>IF(R358=Balanza_de_Comprobación35[[#This Row],[Columna8]],"S","N")</f>
        <v>S</v>
      </c>
      <c r="AB358" s="47" t="str">
        <f>IF(S358=Balanza_de_Comprobación35[[#This Row],[Columna9]],"S","N")</f>
        <v>S</v>
      </c>
    </row>
    <row r="359" spans="1:28" x14ac:dyDescent="0.25">
      <c r="A359" s="33" t="s">
        <v>104</v>
      </c>
      <c r="B359" s="53" t="s">
        <v>617</v>
      </c>
      <c r="C359" s="3" t="s">
        <v>618</v>
      </c>
      <c r="D359" s="28">
        <v>0</v>
      </c>
      <c r="E359" s="28">
        <v>0</v>
      </c>
      <c r="F359" s="28">
        <v>230766</v>
      </c>
      <c r="G359" s="28">
        <v>230766</v>
      </c>
      <c r="H359" s="28">
        <v>0</v>
      </c>
      <c r="I359" s="29">
        <v>0</v>
      </c>
      <c r="K359" s="42" t="s">
        <v>104</v>
      </c>
      <c r="L359" s="43" t="s">
        <v>617</v>
      </c>
      <c r="M359" s="44" t="s">
        <v>618</v>
      </c>
      <c r="N359" s="45">
        <v>0</v>
      </c>
      <c r="O359" s="45">
        <v>0</v>
      </c>
      <c r="P359" s="45">
        <v>230766</v>
      </c>
      <c r="Q359" s="45">
        <v>230766</v>
      </c>
      <c r="R359" s="45">
        <v>0</v>
      </c>
      <c r="S359" s="46">
        <v>0</v>
      </c>
      <c r="T359" s="47" t="str">
        <f>IF(K359=Balanza_de_Comprobación35[[#This Row],[Columna1]],"S","N")</f>
        <v>S</v>
      </c>
      <c r="U359" s="47" t="str">
        <f>IF(L359=Balanza_de_Comprobación35[[#This Row],[Columna2]],"S","N")</f>
        <v>S</v>
      </c>
      <c r="V359" s="47" t="str">
        <f>IF(M359=Balanza_de_Comprobación35[[#This Row],[Columna3]],"S","N")</f>
        <v>S</v>
      </c>
      <c r="W359" s="47" t="str">
        <f>IF(N359=Balanza_de_Comprobación35[[#This Row],[Columna4]],"S","N")</f>
        <v>S</v>
      </c>
      <c r="X359" s="47" t="str">
        <f>IF(O359=Balanza_de_Comprobación35[[#This Row],[Columna5]],"S","N")</f>
        <v>S</v>
      </c>
      <c r="Y359" s="47" t="str">
        <f>IF(P359=Balanza_de_Comprobación35[[#This Row],[Columna6]],"S","N")</f>
        <v>S</v>
      </c>
      <c r="Z359" s="47" t="str">
        <f>IF(Q359=Balanza_de_Comprobación35[[#This Row],[Columna7]],"S","N")</f>
        <v>S</v>
      </c>
      <c r="AA359" s="47" t="str">
        <f>IF(R359=Balanza_de_Comprobación35[[#This Row],[Columna8]],"S","N")</f>
        <v>S</v>
      </c>
      <c r="AB359" s="47" t="str">
        <f>IF(S359=Balanza_de_Comprobación35[[#This Row],[Columna9]],"S","N")</f>
        <v>S</v>
      </c>
    </row>
    <row r="360" spans="1:28" x14ac:dyDescent="0.25">
      <c r="A360" s="33" t="s">
        <v>104</v>
      </c>
      <c r="B360" s="53" t="s">
        <v>619</v>
      </c>
      <c r="C360" s="3" t="s">
        <v>373</v>
      </c>
      <c r="D360" s="28">
        <v>0</v>
      </c>
      <c r="E360" s="28">
        <v>0</v>
      </c>
      <c r="F360" s="28">
        <v>230766</v>
      </c>
      <c r="G360" s="28">
        <v>230766</v>
      </c>
      <c r="H360" s="28">
        <v>0</v>
      </c>
      <c r="I360" s="29">
        <v>0</v>
      </c>
      <c r="K360" s="42" t="s">
        <v>104</v>
      </c>
      <c r="L360" s="43" t="s">
        <v>619</v>
      </c>
      <c r="M360" s="44" t="s">
        <v>373</v>
      </c>
      <c r="N360" s="45">
        <v>0</v>
      </c>
      <c r="O360" s="45">
        <v>0</v>
      </c>
      <c r="P360" s="45">
        <v>230766</v>
      </c>
      <c r="Q360" s="45">
        <v>230766</v>
      </c>
      <c r="R360" s="45">
        <v>0</v>
      </c>
      <c r="S360" s="46">
        <v>0</v>
      </c>
      <c r="T360" s="47" t="str">
        <f>IF(K360=Balanza_de_Comprobación35[[#This Row],[Columna1]],"S","N")</f>
        <v>S</v>
      </c>
      <c r="U360" s="47" t="str">
        <f>IF(L360=Balanza_de_Comprobación35[[#This Row],[Columna2]],"S","N")</f>
        <v>S</v>
      </c>
      <c r="V360" s="47" t="str">
        <f>IF(M360=Balanza_de_Comprobación35[[#This Row],[Columna3]],"S","N")</f>
        <v>S</v>
      </c>
      <c r="W360" s="47" t="str">
        <f>IF(N360=Balanza_de_Comprobación35[[#This Row],[Columna4]],"S","N")</f>
        <v>S</v>
      </c>
      <c r="X360" s="47" t="str">
        <f>IF(O360=Balanza_de_Comprobación35[[#This Row],[Columna5]],"S","N")</f>
        <v>S</v>
      </c>
      <c r="Y360" s="47" t="str">
        <f>IF(P360=Balanza_de_Comprobación35[[#This Row],[Columna6]],"S","N")</f>
        <v>S</v>
      </c>
      <c r="Z360" s="47" t="str">
        <f>IF(Q360=Balanza_de_Comprobación35[[#This Row],[Columna7]],"S","N")</f>
        <v>S</v>
      </c>
      <c r="AA360" s="47" t="str">
        <f>IF(R360=Balanza_de_Comprobación35[[#This Row],[Columna8]],"S","N")</f>
        <v>S</v>
      </c>
      <c r="AB360" s="47" t="str">
        <f>IF(S360=Balanza_de_Comprobación35[[#This Row],[Columna9]],"S","N")</f>
        <v>S</v>
      </c>
    </row>
    <row r="361" spans="1:28" x14ac:dyDescent="0.25">
      <c r="A361" s="33" t="s">
        <v>104</v>
      </c>
      <c r="B361" s="53" t="s">
        <v>620</v>
      </c>
      <c r="C361" s="3" t="s">
        <v>621</v>
      </c>
      <c r="D361" s="28">
        <v>0</v>
      </c>
      <c r="E361" s="28">
        <v>0</v>
      </c>
      <c r="F361" s="28">
        <v>10775720.51</v>
      </c>
      <c r="G361" s="28">
        <v>10775720.51</v>
      </c>
      <c r="H361" s="28">
        <v>0</v>
      </c>
      <c r="I361" s="29">
        <v>0</v>
      </c>
      <c r="K361" s="42" t="s">
        <v>104</v>
      </c>
      <c r="L361" s="43" t="s">
        <v>620</v>
      </c>
      <c r="M361" s="44" t="s">
        <v>621</v>
      </c>
      <c r="N361" s="45">
        <v>0</v>
      </c>
      <c r="O361" s="45">
        <v>0</v>
      </c>
      <c r="P361" s="45">
        <v>10775720.51</v>
      </c>
      <c r="Q361" s="45">
        <v>10775720.51</v>
      </c>
      <c r="R361" s="45">
        <v>0</v>
      </c>
      <c r="S361" s="46">
        <v>0</v>
      </c>
      <c r="T361" s="47" t="str">
        <f>IF(K361=Balanza_de_Comprobación35[[#This Row],[Columna1]],"S","N")</f>
        <v>S</v>
      </c>
      <c r="U361" s="47" t="str">
        <f>IF(L361=Balanza_de_Comprobación35[[#This Row],[Columna2]],"S","N")</f>
        <v>S</v>
      </c>
      <c r="V361" s="47" t="str">
        <f>IF(M361=Balanza_de_Comprobación35[[#This Row],[Columna3]],"S","N")</f>
        <v>S</v>
      </c>
      <c r="W361" s="47" t="str">
        <f>IF(N361=Balanza_de_Comprobación35[[#This Row],[Columna4]],"S","N")</f>
        <v>S</v>
      </c>
      <c r="X361" s="47" t="str">
        <f>IF(O361=Balanza_de_Comprobación35[[#This Row],[Columna5]],"S","N")</f>
        <v>S</v>
      </c>
      <c r="Y361" s="47" t="str">
        <f>IF(P361=Balanza_de_Comprobación35[[#This Row],[Columna6]],"S","N")</f>
        <v>S</v>
      </c>
      <c r="Z361" s="47" t="str">
        <f>IF(Q361=Balanza_de_Comprobación35[[#This Row],[Columna7]],"S","N")</f>
        <v>S</v>
      </c>
      <c r="AA361" s="47" t="str">
        <f>IF(R361=Balanza_de_Comprobación35[[#This Row],[Columna8]],"S","N")</f>
        <v>S</v>
      </c>
      <c r="AB361" s="47" t="str">
        <f>IF(S361=Balanza_de_Comprobación35[[#This Row],[Columna9]],"S","N")</f>
        <v>S</v>
      </c>
    </row>
    <row r="362" spans="1:28" x14ac:dyDescent="0.25">
      <c r="A362" s="33" t="s">
        <v>104</v>
      </c>
      <c r="B362" s="53" t="s">
        <v>622</v>
      </c>
      <c r="C362" s="3" t="s">
        <v>355</v>
      </c>
      <c r="D362" s="28">
        <v>0</v>
      </c>
      <c r="E362" s="28">
        <v>0</v>
      </c>
      <c r="F362" s="28">
        <v>10775720.51</v>
      </c>
      <c r="G362" s="28">
        <v>10775720.51</v>
      </c>
      <c r="H362" s="28">
        <v>0</v>
      </c>
      <c r="I362" s="29">
        <v>0</v>
      </c>
      <c r="K362" s="42" t="s">
        <v>104</v>
      </c>
      <c r="L362" s="43" t="s">
        <v>622</v>
      </c>
      <c r="M362" s="44" t="s">
        <v>355</v>
      </c>
      <c r="N362" s="45">
        <v>0</v>
      </c>
      <c r="O362" s="45">
        <v>0</v>
      </c>
      <c r="P362" s="45">
        <v>10775720.51</v>
      </c>
      <c r="Q362" s="45">
        <v>10775720.51</v>
      </c>
      <c r="R362" s="45">
        <v>0</v>
      </c>
      <c r="S362" s="46">
        <v>0</v>
      </c>
      <c r="T362" s="47" t="str">
        <f>IF(K362=Balanza_de_Comprobación35[[#This Row],[Columna1]],"S","N")</f>
        <v>S</v>
      </c>
      <c r="U362" s="47" t="str">
        <f>IF(L362=Balanza_de_Comprobación35[[#This Row],[Columna2]],"S","N")</f>
        <v>S</v>
      </c>
      <c r="V362" s="47" t="str">
        <f>IF(M362=Balanza_de_Comprobación35[[#This Row],[Columna3]],"S","N")</f>
        <v>S</v>
      </c>
      <c r="W362" s="47" t="str">
        <f>IF(N362=Balanza_de_Comprobación35[[#This Row],[Columna4]],"S","N")</f>
        <v>S</v>
      </c>
      <c r="X362" s="47" t="str">
        <f>IF(O362=Balanza_de_Comprobación35[[#This Row],[Columna5]],"S","N")</f>
        <v>S</v>
      </c>
      <c r="Y362" s="47" t="str">
        <f>IF(P362=Balanza_de_Comprobación35[[#This Row],[Columna6]],"S","N")</f>
        <v>S</v>
      </c>
      <c r="Z362" s="47" t="str">
        <f>IF(Q362=Balanza_de_Comprobación35[[#This Row],[Columna7]],"S","N")</f>
        <v>S</v>
      </c>
      <c r="AA362" s="47" t="str">
        <f>IF(R362=Balanza_de_Comprobación35[[#This Row],[Columna8]],"S","N")</f>
        <v>S</v>
      </c>
      <c r="AB362" s="47" t="str">
        <f>IF(S362=Balanza_de_Comprobación35[[#This Row],[Columna9]],"S","N")</f>
        <v>S</v>
      </c>
    </row>
    <row r="363" spans="1:28" x14ac:dyDescent="0.25">
      <c r="A363" s="33" t="s">
        <v>104</v>
      </c>
      <c r="B363" s="53" t="s">
        <v>623</v>
      </c>
      <c r="C363" s="3" t="s">
        <v>599</v>
      </c>
      <c r="D363" s="28">
        <v>0</v>
      </c>
      <c r="E363" s="28">
        <v>189517202.03</v>
      </c>
      <c r="F363" s="28">
        <v>126953625.81</v>
      </c>
      <c r="G363" s="28">
        <v>97193430.290000007</v>
      </c>
      <c r="H363" s="28">
        <v>0</v>
      </c>
      <c r="I363" s="29">
        <v>159757006.50999999</v>
      </c>
      <c r="K363" s="42" t="s">
        <v>104</v>
      </c>
      <c r="L363" s="43" t="s">
        <v>623</v>
      </c>
      <c r="M363" s="44" t="s">
        <v>599</v>
      </c>
      <c r="N363" s="45">
        <v>0</v>
      </c>
      <c r="O363" s="45">
        <v>189517202.03</v>
      </c>
      <c r="P363" s="45">
        <v>126953625.81</v>
      </c>
      <c r="Q363" s="45">
        <v>97193430.290000007</v>
      </c>
      <c r="R363" s="45">
        <v>0</v>
      </c>
      <c r="S363" s="46">
        <v>159757006.50999999</v>
      </c>
      <c r="T363" s="47" t="str">
        <f>IF(K363=Balanza_de_Comprobación35[[#This Row],[Columna1]],"S","N")</f>
        <v>S</v>
      </c>
      <c r="U363" s="47" t="str">
        <f>IF(L363=Balanza_de_Comprobación35[[#This Row],[Columna2]],"S","N")</f>
        <v>S</v>
      </c>
      <c r="V363" s="47" t="str">
        <f>IF(M363=Balanza_de_Comprobación35[[#This Row],[Columna3]],"S","N")</f>
        <v>S</v>
      </c>
      <c r="W363" s="47" t="str">
        <f>IF(N363=Balanza_de_Comprobación35[[#This Row],[Columna4]],"S","N")</f>
        <v>S</v>
      </c>
      <c r="X363" s="47" t="str">
        <f>IF(O363=Balanza_de_Comprobación35[[#This Row],[Columna5]],"S","N")</f>
        <v>S</v>
      </c>
      <c r="Y363" s="47" t="str">
        <f>IF(P363=Balanza_de_Comprobación35[[#This Row],[Columna6]],"S","N")</f>
        <v>S</v>
      </c>
      <c r="Z363" s="47" t="str">
        <f>IF(Q363=Balanza_de_Comprobación35[[#This Row],[Columna7]],"S","N")</f>
        <v>S</v>
      </c>
      <c r="AA363" s="47" t="str">
        <f>IF(R363=Balanza_de_Comprobación35[[#This Row],[Columna8]],"S","N")</f>
        <v>S</v>
      </c>
      <c r="AB363" s="47" t="str">
        <f>IF(S363=Balanza_de_Comprobación35[[#This Row],[Columna9]],"S","N")</f>
        <v>S</v>
      </c>
    </row>
    <row r="364" spans="1:28" x14ac:dyDescent="0.25">
      <c r="A364" s="33" t="s">
        <v>104</v>
      </c>
      <c r="B364" s="53" t="s">
        <v>624</v>
      </c>
      <c r="C364" s="3" t="s">
        <v>361</v>
      </c>
      <c r="D364" s="28">
        <v>0</v>
      </c>
      <c r="E364" s="28">
        <v>189517202.03</v>
      </c>
      <c r="F364" s="28">
        <v>126953625.81</v>
      </c>
      <c r="G364" s="28">
        <v>97193430.290000007</v>
      </c>
      <c r="H364" s="28">
        <v>0</v>
      </c>
      <c r="I364" s="29">
        <v>159757006.50999999</v>
      </c>
      <c r="K364" s="42" t="s">
        <v>104</v>
      </c>
      <c r="L364" s="43" t="s">
        <v>624</v>
      </c>
      <c r="M364" s="44" t="s">
        <v>361</v>
      </c>
      <c r="N364" s="45">
        <v>0</v>
      </c>
      <c r="O364" s="45">
        <v>189517202.03</v>
      </c>
      <c r="P364" s="45">
        <v>126953625.81</v>
      </c>
      <c r="Q364" s="45">
        <v>97193430.290000007</v>
      </c>
      <c r="R364" s="45">
        <v>0</v>
      </c>
      <c r="S364" s="46">
        <v>159757006.50999999</v>
      </c>
      <c r="T364" s="47" t="str">
        <f>IF(K364=Balanza_de_Comprobación35[[#This Row],[Columna1]],"S","N")</f>
        <v>S</v>
      </c>
      <c r="U364" s="47" t="str">
        <f>IF(L364=Balanza_de_Comprobación35[[#This Row],[Columna2]],"S","N")</f>
        <v>S</v>
      </c>
      <c r="V364" s="47" t="str">
        <f>IF(M364=Balanza_de_Comprobación35[[#This Row],[Columna3]],"S","N")</f>
        <v>S</v>
      </c>
      <c r="W364" s="47" t="str">
        <f>IF(N364=Balanza_de_Comprobación35[[#This Row],[Columna4]],"S","N")</f>
        <v>S</v>
      </c>
      <c r="X364" s="47" t="str">
        <f>IF(O364=Balanza_de_Comprobación35[[#This Row],[Columna5]],"S","N")</f>
        <v>S</v>
      </c>
      <c r="Y364" s="47" t="str">
        <f>IF(P364=Balanza_de_Comprobación35[[#This Row],[Columna6]],"S","N")</f>
        <v>S</v>
      </c>
      <c r="Z364" s="47" t="str">
        <f>IF(Q364=Balanza_de_Comprobación35[[#This Row],[Columna7]],"S","N")</f>
        <v>S</v>
      </c>
      <c r="AA364" s="47" t="str">
        <f>IF(R364=Balanza_de_Comprobación35[[#This Row],[Columna8]],"S","N")</f>
        <v>S</v>
      </c>
      <c r="AB364" s="47" t="str">
        <f>IF(S364=Balanza_de_Comprobación35[[#This Row],[Columna9]],"S","N")</f>
        <v>S</v>
      </c>
    </row>
    <row r="365" spans="1:28" x14ac:dyDescent="0.25">
      <c r="A365" s="33" t="s">
        <v>104</v>
      </c>
      <c r="B365" s="53" t="s">
        <v>625</v>
      </c>
      <c r="C365" s="3" t="s">
        <v>602</v>
      </c>
      <c r="D365" s="28">
        <v>0</v>
      </c>
      <c r="E365" s="28">
        <v>1532780742.0599999</v>
      </c>
      <c r="F365" s="28">
        <v>330557300.94999999</v>
      </c>
      <c r="G365" s="28">
        <v>0</v>
      </c>
      <c r="H365" s="28">
        <v>0</v>
      </c>
      <c r="I365" s="29">
        <v>1202223441.1099999</v>
      </c>
      <c r="K365" s="42" t="s">
        <v>104</v>
      </c>
      <c r="L365" s="43" t="s">
        <v>625</v>
      </c>
      <c r="M365" s="44" t="s">
        <v>602</v>
      </c>
      <c r="N365" s="45">
        <v>0</v>
      </c>
      <c r="O365" s="45">
        <v>1532780742.0599999</v>
      </c>
      <c r="P365" s="45">
        <v>330557300.94999999</v>
      </c>
      <c r="Q365" s="45">
        <v>0</v>
      </c>
      <c r="R365" s="45">
        <v>0</v>
      </c>
      <c r="S365" s="46">
        <v>1202223441.1099999</v>
      </c>
      <c r="T365" s="47" t="str">
        <f>IF(K365=Balanza_de_Comprobación35[[#This Row],[Columna1]],"S","N")</f>
        <v>S</v>
      </c>
      <c r="U365" s="47" t="str">
        <f>IF(L365=Balanza_de_Comprobación35[[#This Row],[Columna2]],"S","N")</f>
        <v>S</v>
      </c>
      <c r="V365" s="47" t="str">
        <f>IF(M365=Balanza_de_Comprobación35[[#This Row],[Columna3]],"S","N")</f>
        <v>S</v>
      </c>
      <c r="W365" s="47" t="str">
        <f>IF(N365=Balanza_de_Comprobación35[[#This Row],[Columna4]],"S","N")</f>
        <v>S</v>
      </c>
      <c r="X365" s="47" t="str">
        <f>IF(O365=Balanza_de_Comprobación35[[#This Row],[Columna5]],"S","N")</f>
        <v>S</v>
      </c>
      <c r="Y365" s="47" t="str">
        <f>IF(P365=Balanza_de_Comprobación35[[#This Row],[Columna6]],"S","N")</f>
        <v>S</v>
      </c>
      <c r="Z365" s="47" t="str">
        <f>IF(Q365=Balanza_de_Comprobación35[[#This Row],[Columna7]],"S","N")</f>
        <v>S</v>
      </c>
      <c r="AA365" s="47" t="str">
        <f>IF(R365=Balanza_de_Comprobación35[[#This Row],[Columna8]],"S","N")</f>
        <v>S</v>
      </c>
      <c r="AB365" s="47" t="str">
        <f>IF(S365=Balanza_de_Comprobación35[[#This Row],[Columna9]],"S","N")</f>
        <v>S</v>
      </c>
    </row>
    <row r="366" spans="1:28" x14ac:dyDescent="0.25">
      <c r="A366" s="33" t="s">
        <v>104</v>
      </c>
      <c r="B366" s="53" t="s">
        <v>626</v>
      </c>
      <c r="C366" s="3" t="s">
        <v>365</v>
      </c>
      <c r="D366" s="28">
        <v>0</v>
      </c>
      <c r="E366" s="28">
        <v>1532780742.0599999</v>
      </c>
      <c r="F366" s="28">
        <v>330557300.94999999</v>
      </c>
      <c r="G366" s="28">
        <v>0</v>
      </c>
      <c r="H366" s="28">
        <v>0</v>
      </c>
      <c r="I366" s="29">
        <v>1202223441.1099999</v>
      </c>
      <c r="K366" s="42" t="s">
        <v>104</v>
      </c>
      <c r="L366" s="43" t="s">
        <v>626</v>
      </c>
      <c r="M366" s="44" t="s">
        <v>365</v>
      </c>
      <c r="N366" s="45">
        <v>0</v>
      </c>
      <c r="O366" s="45">
        <v>1532780742.0599999</v>
      </c>
      <c r="P366" s="45">
        <v>330557300.94999999</v>
      </c>
      <c r="Q366" s="45">
        <v>0</v>
      </c>
      <c r="R366" s="45">
        <v>0</v>
      </c>
      <c r="S366" s="46">
        <v>1202223441.1099999</v>
      </c>
      <c r="T366" s="47" t="str">
        <f>IF(K366=Balanza_de_Comprobación35[[#This Row],[Columna1]],"S","N")</f>
        <v>S</v>
      </c>
      <c r="U366" s="47" t="str">
        <f>IF(L366=Balanza_de_Comprobación35[[#This Row],[Columna2]],"S","N")</f>
        <v>S</v>
      </c>
      <c r="V366" s="47" t="str">
        <f>IF(M366=Balanza_de_Comprobación35[[#This Row],[Columna3]],"S","N")</f>
        <v>S</v>
      </c>
      <c r="W366" s="47" t="str">
        <f>IF(N366=Balanza_de_Comprobación35[[#This Row],[Columna4]],"S","N")</f>
        <v>S</v>
      </c>
      <c r="X366" s="47" t="str">
        <f>IF(O366=Balanza_de_Comprobación35[[#This Row],[Columna5]],"S","N")</f>
        <v>S</v>
      </c>
      <c r="Y366" s="47" t="str">
        <f>IF(P366=Balanza_de_Comprobación35[[#This Row],[Columna6]],"S","N")</f>
        <v>S</v>
      </c>
      <c r="Z366" s="47" t="str">
        <f>IF(Q366=Balanza_de_Comprobación35[[#This Row],[Columna7]],"S","N")</f>
        <v>S</v>
      </c>
      <c r="AA366" s="47" t="str">
        <f>IF(R366=Balanza_de_Comprobación35[[#This Row],[Columna8]],"S","N")</f>
        <v>S</v>
      </c>
      <c r="AB366" s="47" t="str">
        <f>IF(S366=Balanza_de_Comprobación35[[#This Row],[Columna9]],"S","N")</f>
        <v>S</v>
      </c>
    </row>
    <row r="367" spans="1:28" x14ac:dyDescent="0.25">
      <c r="A367" s="33" t="s">
        <v>104</v>
      </c>
      <c r="B367" s="53" t="s">
        <v>627</v>
      </c>
      <c r="C367" s="3" t="s">
        <v>367</v>
      </c>
      <c r="D367" s="28">
        <v>0</v>
      </c>
      <c r="E367" s="28">
        <v>1532780742.0599999</v>
      </c>
      <c r="F367" s="28">
        <v>330960828.94999999</v>
      </c>
      <c r="G367" s="28">
        <v>0</v>
      </c>
      <c r="H367" s="28">
        <v>0</v>
      </c>
      <c r="I367" s="29">
        <v>1201819913.1099999</v>
      </c>
      <c r="K367" s="42" t="s">
        <v>104</v>
      </c>
      <c r="L367" s="43" t="s">
        <v>627</v>
      </c>
      <c r="M367" s="44" t="s">
        <v>367</v>
      </c>
      <c r="N367" s="45">
        <v>0</v>
      </c>
      <c r="O367" s="45">
        <v>1532780742.0599999</v>
      </c>
      <c r="P367" s="45">
        <v>330960828.94999999</v>
      </c>
      <c r="Q367" s="45">
        <v>0</v>
      </c>
      <c r="R367" s="45">
        <v>0</v>
      </c>
      <c r="S367" s="46">
        <v>1201819913.1099999</v>
      </c>
      <c r="T367" s="47" t="str">
        <f>IF(K367=Balanza_de_Comprobación35[[#This Row],[Columna1]],"S","N")</f>
        <v>S</v>
      </c>
      <c r="U367" s="47" t="str">
        <f>IF(L367=Balanza_de_Comprobación35[[#This Row],[Columna2]],"S","N")</f>
        <v>S</v>
      </c>
      <c r="V367" s="47" t="str">
        <f>IF(M367=Balanza_de_Comprobación35[[#This Row],[Columna3]],"S","N")</f>
        <v>S</v>
      </c>
      <c r="W367" s="47" t="str">
        <f>IF(N367=Balanza_de_Comprobación35[[#This Row],[Columna4]],"S","N")</f>
        <v>S</v>
      </c>
      <c r="X367" s="47" t="str">
        <f>IF(O367=Balanza_de_Comprobación35[[#This Row],[Columna5]],"S","N")</f>
        <v>S</v>
      </c>
      <c r="Y367" s="47" t="str">
        <f>IF(P367=Balanza_de_Comprobación35[[#This Row],[Columna6]],"S","N")</f>
        <v>S</v>
      </c>
      <c r="Z367" s="47" t="str">
        <f>IF(Q367=Balanza_de_Comprobación35[[#This Row],[Columna7]],"S","N")</f>
        <v>S</v>
      </c>
      <c r="AA367" s="47" t="str">
        <f>IF(R367=Balanza_de_Comprobación35[[#This Row],[Columna8]],"S","N")</f>
        <v>S</v>
      </c>
      <c r="AB367" s="47" t="str">
        <f>IF(S367=Balanza_de_Comprobación35[[#This Row],[Columna9]],"S","N")</f>
        <v>S</v>
      </c>
    </row>
    <row r="368" spans="1:28" x14ac:dyDescent="0.25">
      <c r="A368" s="33" t="s">
        <v>104</v>
      </c>
      <c r="B368" s="53" t="s">
        <v>628</v>
      </c>
      <c r="C368" s="3" t="s">
        <v>369</v>
      </c>
      <c r="D368" s="28">
        <v>0</v>
      </c>
      <c r="E368" s="28">
        <v>0</v>
      </c>
      <c r="F368" s="28">
        <v>-403528</v>
      </c>
      <c r="G368" s="28">
        <v>0</v>
      </c>
      <c r="H368" s="28">
        <v>0</v>
      </c>
      <c r="I368" s="29">
        <v>403528</v>
      </c>
      <c r="K368" s="42" t="s">
        <v>104</v>
      </c>
      <c r="L368" s="43" t="s">
        <v>628</v>
      </c>
      <c r="M368" s="44" t="s">
        <v>369</v>
      </c>
      <c r="N368" s="45">
        <v>0</v>
      </c>
      <c r="O368" s="45">
        <v>0</v>
      </c>
      <c r="P368" s="45">
        <v>-403528</v>
      </c>
      <c r="Q368" s="45">
        <v>0</v>
      </c>
      <c r="R368" s="45">
        <v>0</v>
      </c>
      <c r="S368" s="46">
        <v>403528</v>
      </c>
      <c r="T368" s="47" t="str">
        <f>IF(K368=Balanza_de_Comprobación35[[#This Row],[Columna1]],"S","N")</f>
        <v>S</v>
      </c>
      <c r="U368" s="47" t="str">
        <f>IF(L368=Balanza_de_Comprobación35[[#This Row],[Columna2]],"S","N")</f>
        <v>S</v>
      </c>
      <c r="V368" s="47" t="str">
        <f>IF(M368=Balanza_de_Comprobación35[[#This Row],[Columna3]],"S","N")</f>
        <v>S</v>
      </c>
      <c r="W368" s="47" t="str">
        <f>IF(N368=Balanza_de_Comprobación35[[#This Row],[Columna4]],"S","N")</f>
        <v>S</v>
      </c>
      <c r="X368" s="47" t="str">
        <f>IF(O368=Balanza_de_Comprobación35[[#This Row],[Columna5]],"S","N")</f>
        <v>S</v>
      </c>
      <c r="Y368" s="47" t="str">
        <f>IF(P368=Balanza_de_Comprobación35[[#This Row],[Columna6]],"S","N")</f>
        <v>S</v>
      </c>
      <c r="Z368" s="47" t="str">
        <f>IF(Q368=Balanza_de_Comprobación35[[#This Row],[Columna7]],"S","N")</f>
        <v>S</v>
      </c>
      <c r="AA368" s="47" t="str">
        <f>IF(R368=Balanza_de_Comprobación35[[#This Row],[Columna8]],"S","N")</f>
        <v>S</v>
      </c>
      <c r="AB368" s="47" t="str">
        <f>IF(S368=Balanza_de_Comprobación35[[#This Row],[Columna9]],"S","N")</f>
        <v>S</v>
      </c>
    </row>
    <row r="369" spans="1:28" x14ac:dyDescent="0.25">
      <c r="A369" s="33" t="s">
        <v>5</v>
      </c>
      <c r="B369" s="53" t="s">
        <v>629</v>
      </c>
      <c r="C369" s="3" t="s">
        <v>630</v>
      </c>
      <c r="D369" s="28">
        <v>1322384669.9100001</v>
      </c>
      <c r="E369" s="28">
        <v>0</v>
      </c>
      <c r="F369" s="28">
        <v>108880037.62</v>
      </c>
      <c r="G369" s="28">
        <v>61191917.659999996</v>
      </c>
      <c r="H369" s="28">
        <v>1370072789.8699999</v>
      </c>
      <c r="I369" s="29">
        <v>0</v>
      </c>
      <c r="K369" s="42" t="s">
        <v>5</v>
      </c>
      <c r="L369" s="43" t="s">
        <v>629</v>
      </c>
      <c r="M369" s="44" t="s">
        <v>630</v>
      </c>
      <c r="N369" s="45">
        <v>1322384669.9100001</v>
      </c>
      <c r="O369" s="45">
        <v>0</v>
      </c>
      <c r="P369" s="45">
        <v>108880037.62</v>
      </c>
      <c r="Q369" s="45">
        <v>61191917.659999996</v>
      </c>
      <c r="R369" s="45">
        <v>1370072789.8699999</v>
      </c>
      <c r="S369" s="46">
        <v>0</v>
      </c>
      <c r="T369" s="47" t="str">
        <f>IF(K369=Balanza_de_Comprobación35[[#This Row],[Columna1]],"S","N")</f>
        <v>S</v>
      </c>
      <c r="U369" s="47" t="str">
        <f>IF(L369=Balanza_de_Comprobación35[[#This Row],[Columna2]],"S","N")</f>
        <v>S</v>
      </c>
      <c r="V369" s="47" t="str">
        <f>IF(M369=Balanza_de_Comprobación35[[#This Row],[Columna3]],"S","N")</f>
        <v>S</v>
      </c>
      <c r="W369" s="47" t="str">
        <f>IF(N369=Balanza_de_Comprobación35[[#This Row],[Columna4]],"S","N")</f>
        <v>S</v>
      </c>
      <c r="X369" s="47" t="str">
        <f>IF(O369=Balanza_de_Comprobación35[[#This Row],[Columna5]],"S","N")</f>
        <v>S</v>
      </c>
      <c r="Y369" s="47" t="str">
        <f>IF(P369=Balanza_de_Comprobación35[[#This Row],[Columna6]],"S","N")</f>
        <v>S</v>
      </c>
      <c r="Z369" s="47" t="str">
        <f>IF(Q369=Balanza_de_Comprobación35[[#This Row],[Columna7]],"S","N")</f>
        <v>S</v>
      </c>
      <c r="AA369" s="47" t="str">
        <f>IF(R369=Balanza_de_Comprobación35[[#This Row],[Columna8]],"S","N")</f>
        <v>S</v>
      </c>
      <c r="AB369" s="47" t="str">
        <f>IF(S369=Balanza_de_Comprobación35[[#This Row],[Columna9]],"S","N")</f>
        <v>S</v>
      </c>
    </row>
    <row r="370" spans="1:28" x14ac:dyDescent="0.25">
      <c r="A370" s="33" t="s">
        <v>5</v>
      </c>
      <c r="B370" s="53" t="s">
        <v>631</v>
      </c>
      <c r="C370" s="3" t="s">
        <v>99</v>
      </c>
      <c r="D370" s="28">
        <v>8686741.1799999997</v>
      </c>
      <c r="E370" s="28">
        <v>0</v>
      </c>
      <c r="F370" s="28">
        <v>680120.82</v>
      </c>
      <c r="G370" s="28">
        <v>0</v>
      </c>
      <c r="H370" s="28">
        <v>9366862</v>
      </c>
      <c r="I370" s="29">
        <v>0</v>
      </c>
      <c r="K370" s="42" t="s">
        <v>5</v>
      </c>
      <c r="L370" s="43" t="s">
        <v>631</v>
      </c>
      <c r="M370" s="44" t="s">
        <v>99</v>
      </c>
      <c r="N370" s="45">
        <v>8686741.1799999997</v>
      </c>
      <c r="O370" s="45">
        <v>0</v>
      </c>
      <c r="P370" s="45">
        <v>680120.82</v>
      </c>
      <c r="Q370" s="45">
        <v>0</v>
      </c>
      <c r="R370" s="45">
        <v>9366862</v>
      </c>
      <c r="S370" s="46">
        <v>0</v>
      </c>
      <c r="T370" s="47" t="str">
        <f>IF(K370=Balanza_de_Comprobación35[[#This Row],[Columna1]],"S","N")</f>
        <v>S</v>
      </c>
      <c r="U370" s="47" t="str">
        <f>IF(L370=Balanza_de_Comprobación35[[#This Row],[Columna2]],"S","N")</f>
        <v>S</v>
      </c>
      <c r="V370" s="47" t="str">
        <f>IF(M370=Balanza_de_Comprobación35[[#This Row],[Columna3]],"S","N")</f>
        <v>S</v>
      </c>
      <c r="W370" s="47" t="str">
        <f>IF(N370=Balanza_de_Comprobación35[[#This Row],[Columna4]],"S","N")</f>
        <v>S</v>
      </c>
      <c r="X370" s="47" t="str">
        <f>IF(O370=Balanza_de_Comprobación35[[#This Row],[Columna5]],"S","N")</f>
        <v>S</v>
      </c>
      <c r="Y370" s="47" t="str">
        <f>IF(P370=Balanza_de_Comprobación35[[#This Row],[Columna6]],"S","N")</f>
        <v>S</v>
      </c>
      <c r="Z370" s="47" t="str">
        <f>IF(Q370=Balanza_de_Comprobación35[[#This Row],[Columna7]],"S","N")</f>
        <v>S</v>
      </c>
      <c r="AA370" s="47" t="str">
        <f>IF(R370=Balanza_de_Comprobación35[[#This Row],[Columna8]],"S","N")</f>
        <v>S</v>
      </c>
      <c r="AB370" s="47" t="str">
        <f>IF(S370=Balanza_de_Comprobación35[[#This Row],[Columna9]],"S","N")</f>
        <v>S</v>
      </c>
    </row>
    <row r="371" spans="1:28" x14ac:dyDescent="0.25">
      <c r="A371" s="33" t="s">
        <v>5</v>
      </c>
      <c r="B371" s="53" t="s">
        <v>632</v>
      </c>
      <c r="C371" s="3" t="s">
        <v>333</v>
      </c>
      <c r="D371" s="28">
        <v>8686741.1799999997</v>
      </c>
      <c r="E371" s="28">
        <v>0</v>
      </c>
      <c r="F371" s="28">
        <v>680120.82</v>
      </c>
      <c r="G371" s="28">
        <v>0</v>
      </c>
      <c r="H371" s="28">
        <v>9366862</v>
      </c>
      <c r="I371" s="29">
        <v>0</v>
      </c>
      <c r="K371" s="42" t="s">
        <v>5</v>
      </c>
      <c r="L371" s="43" t="s">
        <v>632</v>
      </c>
      <c r="M371" s="44" t="s">
        <v>333</v>
      </c>
      <c r="N371" s="45">
        <v>8686741.1799999997</v>
      </c>
      <c r="O371" s="45">
        <v>0</v>
      </c>
      <c r="P371" s="45">
        <v>680120.82</v>
      </c>
      <c r="Q371" s="45">
        <v>0</v>
      </c>
      <c r="R371" s="45">
        <v>9366862</v>
      </c>
      <c r="S371" s="46">
        <v>0</v>
      </c>
      <c r="T371" s="47" t="str">
        <f>IF(K371=Balanza_de_Comprobación35[[#This Row],[Columna1]],"S","N")</f>
        <v>S</v>
      </c>
      <c r="U371" s="47" t="str">
        <f>IF(L371=Balanza_de_Comprobación35[[#This Row],[Columna2]],"S","N")</f>
        <v>S</v>
      </c>
      <c r="V371" s="47" t="str">
        <f>IF(M371=Balanza_de_Comprobación35[[#This Row],[Columna3]],"S","N")</f>
        <v>S</v>
      </c>
      <c r="W371" s="47" t="str">
        <f>IF(N371=Balanza_de_Comprobación35[[#This Row],[Columna4]],"S","N")</f>
        <v>S</v>
      </c>
      <c r="X371" s="47" t="str">
        <f>IF(O371=Balanza_de_Comprobación35[[#This Row],[Columna5]],"S","N")</f>
        <v>S</v>
      </c>
      <c r="Y371" s="47" t="str">
        <f>IF(P371=Balanza_de_Comprobación35[[#This Row],[Columna6]],"S","N")</f>
        <v>S</v>
      </c>
      <c r="Z371" s="47" t="str">
        <f>IF(Q371=Balanza_de_Comprobación35[[#This Row],[Columna7]],"S","N")</f>
        <v>S</v>
      </c>
      <c r="AA371" s="47" t="str">
        <f>IF(R371=Balanza_de_Comprobación35[[#This Row],[Columna8]],"S","N")</f>
        <v>S</v>
      </c>
      <c r="AB371" s="47" t="str">
        <f>IF(S371=Balanza_de_Comprobación35[[#This Row],[Columna9]],"S","N")</f>
        <v>S</v>
      </c>
    </row>
    <row r="372" spans="1:28" x14ac:dyDescent="0.25">
      <c r="A372" s="33" t="s">
        <v>5</v>
      </c>
      <c r="B372" s="53" t="s">
        <v>633</v>
      </c>
      <c r="C372" s="3" t="s">
        <v>335</v>
      </c>
      <c r="D372" s="28">
        <v>475999.75</v>
      </c>
      <c r="E372" s="28">
        <v>0</v>
      </c>
      <c r="F372" s="28">
        <v>64093.68</v>
      </c>
      <c r="G372" s="28">
        <v>0</v>
      </c>
      <c r="H372" s="28">
        <v>540093.43000000005</v>
      </c>
      <c r="I372" s="29">
        <v>0</v>
      </c>
      <c r="K372" s="42" t="s">
        <v>5</v>
      </c>
      <c r="L372" s="43" t="s">
        <v>633</v>
      </c>
      <c r="M372" s="44" t="s">
        <v>335</v>
      </c>
      <c r="N372" s="45">
        <v>475999.75</v>
      </c>
      <c r="O372" s="45">
        <v>0</v>
      </c>
      <c r="P372" s="45">
        <v>64093.68</v>
      </c>
      <c r="Q372" s="45">
        <v>0</v>
      </c>
      <c r="R372" s="45">
        <v>540093.43000000005</v>
      </c>
      <c r="S372" s="46">
        <v>0</v>
      </c>
      <c r="T372" s="47" t="str">
        <f>IF(K372=Balanza_de_Comprobación35[[#This Row],[Columna1]],"S","N")</f>
        <v>S</v>
      </c>
      <c r="U372" s="47" t="str">
        <f>IF(L372=Balanza_de_Comprobación35[[#This Row],[Columna2]],"S","N")</f>
        <v>S</v>
      </c>
      <c r="V372" s="47" t="str">
        <f>IF(M372=Balanza_de_Comprobación35[[#This Row],[Columna3]],"S","N")</f>
        <v>S</v>
      </c>
      <c r="W372" s="47" t="str">
        <f>IF(N372=Balanza_de_Comprobación35[[#This Row],[Columna4]],"S","N")</f>
        <v>S</v>
      </c>
      <c r="X372" s="47" t="str">
        <f>IF(O372=Balanza_de_Comprobación35[[#This Row],[Columna5]],"S","N")</f>
        <v>S</v>
      </c>
      <c r="Y372" s="47" t="str">
        <f>IF(P372=Balanza_de_Comprobación35[[#This Row],[Columna6]],"S","N")</f>
        <v>S</v>
      </c>
      <c r="Z372" s="47" t="str">
        <f>IF(Q372=Balanza_de_Comprobación35[[#This Row],[Columna7]],"S","N")</f>
        <v>S</v>
      </c>
      <c r="AA372" s="47" t="str">
        <f>IF(R372=Balanza_de_Comprobación35[[#This Row],[Columna8]],"S","N")</f>
        <v>S</v>
      </c>
      <c r="AB372" s="47" t="str">
        <f>IF(S372=Balanza_de_Comprobación35[[#This Row],[Columna9]],"S","N")</f>
        <v>S</v>
      </c>
    </row>
    <row r="373" spans="1:28" x14ac:dyDescent="0.25">
      <c r="A373" s="33" t="s">
        <v>5</v>
      </c>
      <c r="B373" s="53" t="s">
        <v>634</v>
      </c>
      <c r="C373" s="3" t="s">
        <v>71</v>
      </c>
      <c r="D373" s="28">
        <v>2926739.35</v>
      </c>
      <c r="E373" s="28">
        <v>0</v>
      </c>
      <c r="F373" s="28">
        <v>210034.93</v>
      </c>
      <c r="G373" s="28">
        <v>0</v>
      </c>
      <c r="H373" s="28">
        <v>3136774.28</v>
      </c>
      <c r="I373" s="29">
        <v>0</v>
      </c>
      <c r="K373" s="42" t="s">
        <v>5</v>
      </c>
      <c r="L373" s="43" t="s">
        <v>634</v>
      </c>
      <c r="M373" s="44" t="s">
        <v>71</v>
      </c>
      <c r="N373" s="45">
        <v>2926739.35</v>
      </c>
      <c r="O373" s="45">
        <v>0</v>
      </c>
      <c r="P373" s="45">
        <v>210034.93</v>
      </c>
      <c r="Q373" s="45">
        <v>0</v>
      </c>
      <c r="R373" s="45">
        <v>3136774.28</v>
      </c>
      <c r="S373" s="46">
        <v>0</v>
      </c>
      <c r="T373" s="47" t="str">
        <f>IF(K373=Balanza_de_Comprobación35[[#This Row],[Columna1]],"S","N")</f>
        <v>S</v>
      </c>
      <c r="U373" s="47" t="str">
        <f>IF(L373=Balanza_de_Comprobación35[[#This Row],[Columna2]],"S","N")</f>
        <v>S</v>
      </c>
      <c r="V373" s="47" t="str">
        <f>IF(M373=Balanza_de_Comprobación35[[#This Row],[Columna3]],"S","N")</f>
        <v>S</v>
      </c>
      <c r="W373" s="47" t="str">
        <f>IF(N373=Balanza_de_Comprobación35[[#This Row],[Columna4]],"S","N")</f>
        <v>S</v>
      </c>
      <c r="X373" s="47" t="str">
        <f>IF(O373=Balanza_de_Comprobación35[[#This Row],[Columna5]],"S","N")</f>
        <v>S</v>
      </c>
      <c r="Y373" s="47" t="str">
        <f>IF(P373=Balanza_de_Comprobación35[[#This Row],[Columna6]],"S","N")</f>
        <v>S</v>
      </c>
      <c r="Z373" s="47" t="str">
        <f>IF(Q373=Balanza_de_Comprobación35[[#This Row],[Columna7]],"S","N")</f>
        <v>S</v>
      </c>
      <c r="AA373" s="47" t="str">
        <f>IF(R373=Balanza_de_Comprobación35[[#This Row],[Columna8]],"S","N")</f>
        <v>S</v>
      </c>
      <c r="AB373" s="47" t="str">
        <f>IF(S373=Balanza_de_Comprobación35[[#This Row],[Columna9]],"S","N")</f>
        <v>S</v>
      </c>
    </row>
    <row r="374" spans="1:28" x14ac:dyDescent="0.25">
      <c r="A374" s="33" t="s">
        <v>5</v>
      </c>
      <c r="B374" s="53" t="s">
        <v>635</v>
      </c>
      <c r="C374" s="3" t="s">
        <v>338</v>
      </c>
      <c r="D374" s="28">
        <v>181341.04</v>
      </c>
      <c r="E374" s="28">
        <v>0</v>
      </c>
      <c r="F374" s="28">
        <v>30502.31</v>
      </c>
      <c r="G374" s="28">
        <v>0</v>
      </c>
      <c r="H374" s="28">
        <v>211843.35</v>
      </c>
      <c r="I374" s="29">
        <v>0</v>
      </c>
      <c r="K374" s="42" t="s">
        <v>5</v>
      </c>
      <c r="L374" s="43" t="s">
        <v>635</v>
      </c>
      <c r="M374" s="44" t="s">
        <v>338</v>
      </c>
      <c r="N374" s="45">
        <v>181341.04</v>
      </c>
      <c r="O374" s="45">
        <v>0</v>
      </c>
      <c r="P374" s="45">
        <v>30502.31</v>
      </c>
      <c r="Q374" s="45">
        <v>0</v>
      </c>
      <c r="R374" s="45">
        <v>211843.35</v>
      </c>
      <c r="S374" s="46">
        <v>0</v>
      </c>
      <c r="T374" s="47" t="str">
        <f>IF(K374=Balanza_de_Comprobación35[[#This Row],[Columna1]],"S","N")</f>
        <v>S</v>
      </c>
      <c r="U374" s="47" t="str">
        <f>IF(L374=Balanza_de_Comprobación35[[#This Row],[Columna2]],"S","N")</f>
        <v>S</v>
      </c>
      <c r="V374" s="47" t="str">
        <f>IF(M374=Balanza_de_Comprobación35[[#This Row],[Columna3]],"S","N")</f>
        <v>S</v>
      </c>
      <c r="W374" s="47" t="str">
        <f>IF(N374=Balanza_de_Comprobación35[[#This Row],[Columna4]],"S","N")</f>
        <v>S</v>
      </c>
      <c r="X374" s="47" t="str">
        <f>IF(O374=Balanza_de_Comprobación35[[#This Row],[Columna5]],"S","N")</f>
        <v>S</v>
      </c>
      <c r="Y374" s="47" t="str">
        <f>IF(P374=Balanza_de_Comprobación35[[#This Row],[Columna6]],"S","N")</f>
        <v>S</v>
      </c>
      <c r="Z374" s="47" t="str">
        <f>IF(Q374=Balanza_de_Comprobación35[[#This Row],[Columna7]],"S","N")</f>
        <v>S</v>
      </c>
      <c r="AA374" s="47" t="str">
        <f>IF(R374=Balanza_de_Comprobación35[[#This Row],[Columna8]],"S","N")</f>
        <v>S</v>
      </c>
      <c r="AB374" s="47" t="str">
        <f>IF(S374=Balanza_de_Comprobación35[[#This Row],[Columna9]],"S","N")</f>
        <v>S</v>
      </c>
    </row>
    <row r="375" spans="1:28" x14ac:dyDescent="0.25">
      <c r="A375" s="33" t="s">
        <v>5</v>
      </c>
      <c r="B375" s="53" t="s">
        <v>636</v>
      </c>
      <c r="C375" s="3" t="s">
        <v>340</v>
      </c>
      <c r="D375" s="28">
        <v>5020619.8600000003</v>
      </c>
      <c r="E375" s="28">
        <v>0</v>
      </c>
      <c r="F375" s="28">
        <v>369103.44</v>
      </c>
      <c r="G375" s="28">
        <v>0</v>
      </c>
      <c r="H375" s="28">
        <v>5389723.2999999998</v>
      </c>
      <c r="I375" s="29">
        <v>0</v>
      </c>
      <c r="K375" s="42" t="s">
        <v>5</v>
      </c>
      <c r="L375" s="43" t="s">
        <v>636</v>
      </c>
      <c r="M375" s="44" t="s">
        <v>340</v>
      </c>
      <c r="N375" s="45">
        <v>5020619.8600000003</v>
      </c>
      <c r="O375" s="45">
        <v>0</v>
      </c>
      <c r="P375" s="45">
        <v>369103.44</v>
      </c>
      <c r="Q375" s="45">
        <v>0</v>
      </c>
      <c r="R375" s="45">
        <v>5389723.2999999998</v>
      </c>
      <c r="S375" s="46">
        <v>0</v>
      </c>
      <c r="T375" s="47" t="str">
        <f>IF(K375=Balanza_de_Comprobación35[[#This Row],[Columna1]],"S","N")</f>
        <v>S</v>
      </c>
      <c r="U375" s="47" t="str">
        <f>IF(L375=Balanza_de_Comprobación35[[#This Row],[Columna2]],"S","N")</f>
        <v>S</v>
      </c>
      <c r="V375" s="47" t="str">
        <f>IF(M375=Balanza_de_Comprobación35[[#This Row],[Columna3]],"S","N")</f>
        <v>S</v>
      </c>
      <c r="W375" s="47" t="str">
        <f>IF(N375=Balanza_de_Comprobación35[[#This Row],[Columna4]],"S","N")</f>
        <v>S</v>
      </c>
      <c r="X375" s="47" t="str">
        <f>IF(O375=Balanza_de_Comprobación35[[#This Row],[Columna5]],"S","N")</f>
        <v>S</v>
      </c>
      <c r="Y375" s="47" t="str">
        <f>IF(P375=Balanza_de_Comprobación35[[#This Row],[Columna6]],"S","N")</f>
        <v>S</v>
      </c>
      <c r="Z375" s="47" t="str">
        <f>IF(Q375=Balanza_de_Comprobación35[[#This Row],[Columna7]],"S","N")</f>
        <v>S</v>
      </c>
      <c r="AA375" s="47" t="str">
        <f>IF(R375=Balanza_de_Comprobación35[[#This Row],[Columna8]],"S","N")</f>
        <v>S</v>
      </c>
      <c r="AB375" s="47" t="str">
        <f>IF(S375=Balanza_de_Comprobación35[[#This Row],[Columna9]],"S","N")</f>
        <v>S</v>
      </c>
    </row>
    <row r="376" spans="1:28" x14ac:dyDescent="0.25">
      <c r="A376" s="33" t="s">
        <v>5</v>
      </c>
      <c r="B376" s="53" t="s">
        <v>637</v>
      </c>
      <c r="C376" s="3" t="s">
        <v>302</v>
      </c>
      <c r="D376" s="28">
        <v>82041.179999999993</v>
      </c>
      <c r="E376" s="28">
        <v>0</v>
      </c>
      <c r="F376" s="28">
        <v>6386.46</v>
      </c>
      <c r="G376" s="28">
        <v>0</v>
      </c>
      <c r="H376" s="28">
        <v>88427.64</v>
      </c>
      <c r="I376" s="29">
        <v>0</v>
      </c>
      <c r="K376" s="42" t="s">
        <v>5</v>
      </c>
      <c r="L376" s="43" t="s">
        <v>637</v>
      </c>
      <c r="M376" s="44" t="s">
        <v>302</v>
      </c>
      <c r="N376" s="45">
        <v>82041.179999999993</v>
      </c>
      <c r="O376" s="45">
        <v>0</v>
      </c>
      <c r="P376" s="45">
        <v>6386.46</v>
      </c>
      <c r="Q376" s="45">
        <v>0</v>
      </c>
      <c r="R376" s="45">
        <v>88427.64</v>
      </c>
      <c r="S376" s="46">
        <v>0</v>
      </c>
      <c r="T376" s="47" t="str">
        <f>IF(K376=Balanza_de_Comprobación35[[#This Row],[Columna1]],"S","N")</f>
        <v>S</v>
      </c>
      <c r="U376" s="47" t="str">
        <f>IF(L376=Balanza_de_Comprobación35[[#This Row],[Columna2]],"S","N")</f>
        <v>S</v>
      </c>
      <c r="V376" s="47" t="str">
        <f>IF(M376=Balanza_de_Comprobación35[[#This Row],[Columna3]],"S","N")</f>
        <v>S</v>
      </c>
      <c r="W376" s="47" t="str">
        <f>IF(N376=Balanza_de_Comprobación35[[#This Row],[Columna4]],"S","N")</f>
        <v>S</v>
      </c>
      <c r="X376" s="47" t="str">
        <f>IF(O376=Balanza_de_Comprobación35[[#This Row],[Columna5]],"S","N")</f>
        <v>S</v>
      </c>
      <c r="Y376" s="47" t="str">
        <f>IF(P376=Balanza_de_Comprobación35[[#This Row],[Columna6]],"S","N")</f>
        <v>S</v>
      </c>
      <c r="Z376" s="47" t="str">
        <f>IF(Q376=Balanza_de_Comprobación35[[#This Row],[Columna7]],"S","N")</f>
        <v>S</v>
      </c>
      <c r="AA376" s="47" t="str">
        <f>IF(R376=Balanza_de_Comprobación35[[#This Row],[Columna8]],"S","N")</f>
        <v>S</v>
      </c>
      <c r="AB376" s="47" t="str">
        <f>IF(S376=Balanza_de_Comprobación35[[#This Row],[Columna9]],"S","N")</f>
        <v>S</v>
      </c>
    </row>
    <row r="377" spans="1:28" x14ac:dyDescent="0.25">
      <c r="A377" s="33" t="s">
        <v>5</v>
      </c>
      <c r="B377" s="53" t="s">
        <v>638</v>
      </c>
      <c r="C377" s="3" t="s">
        <v>596</v>
      </c>
      <c r="D377" s="28">
        <v>8595730.0099999998</v>
      </c>
      <c r="E377" s="28">
        <v>0</v>
      </c>
      <c r="F377" s="28">
        <v>0</v>
      </c>
      <c r="G377" s="28">
        <v>0</v>
      </c>
      <c r="H377" s="28">
        <v>8595730.0099999998</v>
      </c>
      <c r="I377" s="29">
        <v>0</v>
      </c>
      <c r="K377" s="42" t="s">
        <v>5</v>
      </c>
      <c r="L377" s="43" t="s">
        <v>638</v>
      </c>
      <c r="M377" s="44" t="s">
        <v>596</v>
      </c>
      <c r="N377" s="45">
        <v>8595730.0099999998</v>
      </c>
      <c r="O377" s="45">
        <v>0</v>
      </c>
      <c r="P377" s="45">
        <v>0</v>
      </c>
      <c r="Q377" s="45">
        <v>0</v>
      </c>
      <c r="R377" s="45">
        <v>8595730.0099999998</v>
      </c>
      <c r="S377" s="46">
        <v>0</v>
      </c>
      <c r="T377" s="47" t="str">
        <f>IF(K377=Balanza_de_Comprobación35[[#This Row],[Columna1]],"S","N")</f>
        <v>S</v>
      </c>
      <c r="U377" s="47" t="str">
        <f>IF(L377=Balanza_de_Comprobación35[[#This Row],[Columna2]],"S","N")</f>
        <v>S</v>
      </c>
      <c r="V377" s="47" t="str">
        <f>IF(M377=Balanza_de_Comprobación35[[#This Row],[Columna3]],"S","N")</f>
        <v>S</v>
      </c>
      <c r="W377" s="47" t="str">
        <f>IF(N377=Balanza_de_Comprobación35[[#This Row],[Columna4]],"S","N")</f>
        <v>S</v>
      </c>
      <c r="X377" s="47" t="str">
        <f>IF(O377=Balanza_de_Comprobación35[[#This Row],[Columna5]],"S","N")</f>
        <v>S</v>
      </c>
      <c r="Y377" s="47" t="str">
        <f>IF(P377=Balanza_de_Comprobación35[[#This Row],[Columna6]],"S","N")</f>
        <v>S</v>
      </c>
      <c r="Z377" s="47" t="str">
        <f>IF(Q377=Balanza_de_Comprobación35[[#This Row],[Columna7]],"S","N")</f>
        <v>S</v>
      </c>
      <c r="AA377" s="47" t="str">
        <f>IF(R377=Balanza_de_Comprobación35[[#This Row],[Columna8]],"S","N")</f>
        <v>S</v>
      </c>
      <c r="AB377" s="47" t="str">
        <f>IF(S377=Balanza_de_Comprobación35[[#This Row],[Columna9]],"S","N")</f>
        <v>S</v>
      </c>
    </row>
    <row r="378" spans="1:28" x14ac:dyDescent="0.25">
      <c r="A378" s="33" t="s">
        <v>5</v>
      </c>
      <c r="B378" s="53" t="s">
        <v>639</v>
      </c>
      <c r="C378" s="3" t="s">
        <v>347</v>
      </c>
      <c r="D378" s="28">
        <v>8595730.0099999998</v>
      </c>
      <c r="E378" s="28">
        <v>0</v>
      </c>
      <c r="F378" s="28">
        <v>0</v>
      </c>
      <c r="G378" s="28">
        <v>0</v>
      </c>
      <c r="H378" s="28">
        <v>8595730.0099999998</v>
      </c>
      <c r="I378" s="29">
        <v>0</v>
      </c>
      <c r="K378" s="42" t="s">
        <v>5</v>
      </c>
      <c r="L378" s="43" t="s">
        <v>639</v>
      </c>
      <c r="M378" s="44" t="s">
        <v>347</v>
      </c>
      <c r="N378" s="45">
        <v>8595730.0099999998</v>
      </c>
      <c r="O378" s="45">
        <v>0</v>
      </c>
      <c r="P378" s="45">
        <v>0</v>
      </c>
      <c r="Q378" s="45">
        <v>0</v>
      </c>
      <c r="R378" s="45">
        <v>8595730.0099999998</v>
      </c>
      <c r="S378" s="46">
        <v>0</v>
      </c>
      <c r="T378" s="47" t="str">
        <f>IF(K378=Balanza_de_Comprobación35[[#This Row],[Columna1]],"S","N")</f>
        <v>S</v>
      </c>
      <c r="U378" s="47" t="str">
        <f>IF(L378=Balanza_de_Comprobación35[[#This Row],[Columna2]],"S","N")</f>
        <v>S</v>
      </c>
      <c r="V378" s="47" t="str">
        <f>IF(M378=Balanza_de_Comprobación35[[#This Row],[Columna3]],"S","N")</f>
        <v>S</v>
      </c>
      <c r="W378" s="47" t="str">
        <f>IF(N378=Balanza_de_Comprobación35[[#This Row],[Columna4]],"S","N")</f>
        <v>S</v>
      </c>
      <c r="X378" s="47" t="str">
        <f>IF(O378=Balanza_de_Comprobación35[[#This Row],[Columna5]],"S","N")</f>
        <v>S</v>
      </c>
      <c r="Y378" s="47" t="str">
        <f>IF(P378=Balanza_de_Comprobación35[[#This Row],[Columna6]],"S","N")</f>
        <v>S</v>
      </c>
      <c r="Z378" s="47" t="str">
        <f>IF(Q378=Balanza_de_Comprobación35[[#This Row],[Columna7]],"S","N")</f>
        <v>S</v>
      </c>
      <c r="AA378" s="47" t="str">
        <f>IF(R378=Balanza_de_Comprobación35[[#This Row],[Columna8]],"S","N")</f>
        <v>S</v>
      </c>
      <c r="AB378" s="47" t="str">
        <f>IF(S378=Balanza_de_Comprobación35[[#This Row],[Columna9]],"S","N")</f>
        <v>S</v>
      </c>
    </row>
    <row r="379" spans="1:28" x14ac:dyDescent="0.25">
      <c r="A379" s="33" t="s">
        <v>5</v>
      </c>
      <c r="B379" s="53" t="s">
        <v>640</v>
      </c>
      <c r="C379" s="3" t="s">
        <v>618</v>
      </c>
      <c r="D379" s="28">
        <v>1452493</v>
      </c>
      <c r="E379" s="28">
        <v>0</v>
      </c>
      <c r="F379" s="28">
        <v>230766</v>
      </c>
      <c r="G379" s="28">
        <v>0</v>
      </c>
      <c r="H379" s="28">
        <v>1683259</v>
      </c>
      <c r="I379" s="29">
        <v>0</v>
      </c>
      <c r="K379" s="42" t="s">
        <v>5</v>
      </c>
      <c r="L379" s="43" t="s">
        <v>640</v>
      </c>
      <c r="M379" s="44" t="s">
        <v>618</v>
      </c>
      <c r="N379" s="45">
        <v>1452493</v>
      </c>
      <c r="O379" s="45">
        <v>0</v>
      </c>
      <c r="P379" s="45">
        <v>230766</v>
      </c>
      <c r="Q379" s="45">
        <v>0</v>
      </c>
      <c r="R379" s="45">
        <v>1683259</v>
      </c>
      <c r="S379" s="46">
        <v>0</v>
      </c>
      <c r="T379" s="47" t="str">
        <f>IF(K379=Balanza_de_Comprobación35[[#This Row],[Columna1]],"S","N")</f>
        <v>S</v>
      </c>
      <c r="U379" s="47" t="str">
        <f>IF(L379=Balanza_de_Comprobación35[[#This Row],[Columna2]],"S","N")</f>
        <v>S</v>
      </c>
      <c r="V379" s="47" t="str">
        <f>IF(M379=Balanza_de_Comprobación35[[#This Row],[Columna3]],"S","N")</f>
        <v>S</v>
      </c>
      <c r="W379" s="47" t="str">
        <f>IF(N379=Balanza_de_Comprobación35[[#This Row],[Columna4]],"S","N")</f>
        <v>S</v>
      </c>
      <c r="X379" s="47" t="str">
        <f>IF(O379=Balanza_de_Comprobación35[[#This Row],[Columna5]],"S","N")</f>
        <v>S</v>
      </c>
      <c r="Y379" s="47" t="str">
        <f>IF(P379=Balanza_de_Comprobación35[[#This Row],[Columna6]],"S","N")</f>
        <v>S</v>
      </c>
      <c r="Z379" s="47" t="str">
        <f>IF(Q379=Balanza_de_Comprobación35[[#This Row],[Columna7]],"S","N")</f>
        <v>S</v>
      </c>
      <c r="AA379" s="47" t="str">
        <f>IF(R379=Balanza_de_Comprobación35[[#This Row],[Columna8]],"S","N")</f>
        <v>S</v>
      </c>
      <c r="AB379" s="47" t="str">
        <f>IF(S379=Balanza_de_Comprobación35[[#This Row],[Columna9]],"S","N")</f>
        <v>S</v>
      </c>
    </row>
    <row r="380" spans="1:28" x14ac:dyDescent="0.25">
      <c r="A380" s="33" t="s">
        <v>5</v>
      </c>
      <c r="B380" s="53" t="s">
        <v>641</v>
      </c>
      <c r="C380" s="3" t="s">
        <v>373</v>
      </c>
      <c r="D380" s="28">
        <v>1452493</v>
      </c>
      <c r="E380" s="28">
        <v>0</v>
      </c>
      <c r="F380" s="28">
        <v>230766</v>
      </c>
      <c r="G380" s="28">
        <v>0</v>
      </c>
      <c r="H380" s="28">
        <v>1683259</v>
      </c>
      <c r="I380" s="29">
        <v>0</v>
      </c>
      <c r="K380" s="42" t="s">
        <v>5</v>
      </c>
      <c r="L380" s="43" t="s">
        <v>641</v>
      </c>
      <c r="M380" s="44" t="s">
        <v>373</v>
      </c>
      <c r="N380" s="45">
        <v>1452493</v>
      </c>
      <c r="O380" s="45">
        <v>0</v>
      </c>
      <c r="P380" s="45">
        <v>230766</v>
      </c>
      <c r="Q380" s="45">
        <v>0</v>
      </c>
      <c r="R380" s="45">
        <v>1683259</v>
      </c>
      <c r="S380" s="46">
        <v>0</v>
      </c>
      <c r="T380" s="47" t="str">
        <f>IF(K380=Balanza_de_Comprobación35[[#This Row],[Columna1]],"S","N")</f>
        <v>S</v>
      </c>
      <c r="U380" s="47" t="str">
        <f>IF(L380=Balanza_de_Comprobación35[[#This Row],[Columna2]],"S","N")</f>
        <v>S</v>
      </c>
      <c r="V380" s="47" t="str">
        <f>IF(M380=Balanza_de_Comprobación35[[#This Row],[Columna3]],"S","N")</f>
        <v>S</v>
      </c>
      <c r="W380" s="47" t="str">
        <f>IF(N380=Balanza_de_Comprobación35[[#This Row],[Columna4]],"S","N")</f>
        <v>S</v>
      </c>
      <c r="X380" s="47" t="str">
        <f>IF(O380=Balanza_de_Comprobación35[[#This Row],[Columna5]],"S","N")</f>
        <v>S</v>
      </c>
      <c r="Y380" s="47" t="str">
        <f>IF(P380=Balanza_de_Comprobación35[[#This Row],[Columna6]],"S","N")</f>
        <v>S</v>
      </c>
      <c r="Z380" s="47" t="str">
        <f>IF(Q380=Balanza_de_Comprobación35[[#This Row],[Columna7]],"S","N")</f>
        <v>S</v>
      </c>
      <c r="AA380" s="47" t="str">
        <f>IF(R380=Balanza_de_Comprobación35[[#This Row],[Columna8]],"S","N")</f>
        <v>S</v>
      </c>
      <c r="AB380" s="47" t="str">
        <f>IF(S380=Balanza_de_Comprobación35[[#This Row],[Columna9]],"S","N")</f>
        <v>S</v>
      </c>
    </row>
    <row r="381" spans="1:28" x14ac:dyDescent="0.25">
      <c r="A381" s="33" t="s">
        <v>5</v>
      </c>
      <c r="B381" s="53" t="s">
        <v>642</v>
      </c>
      <c r="C381" s="3" t="s">
        <v>621</v>
      </c>
      <c r="D381" s="28">
        <v>89033988.790000007</v>
      </c>
      <c r="E381" s="28">
        <v>0</v>
      </c>
      <c r="F381" s="28">
        <v>10775720.51</v>
      </c>
      <c r="G381" s="28">
        <v>127231.38</v>
      </c>
      <c r="H381" s="28">
        <v>99682477.920000002</v>
      </c>
      <c r="I381" s="29">
        <v>0</v>
      </c>
      <c r="K381" s="42" t="s">
        <v>5</v>
      </c>
      <c r="L381" s="43" t="s">
        <v>642</v>
      </c>
      <c r="M381" s="44" t="s">
        <v>621</v>
      </c>
      <c r="N381" s="45">
        <v>89033988.790000007</v>
      </c>
      <c r="O381" s="45">
        <v>0</v>
      </c>
      <c r="P381" s="45">
        <v>10775720.51</v>
      </c>
      <c r="Q381" s="45">
        <v>127231.38</v>
      </c>
      <c r="R381" s="45">
        <v>99682477.920000002</v>
      </c>
      <c r="S381" s="46">
        <v>0</v>
      </c>
      <c r="T381" s="47" t="str">
        <f>IF(K381=Balanza_de_Comprobación35[[#This Row],[Columna1]],"S","N")</f>
        <v>S</v>
      </c>
      <c r="U381" s="47" t="str">
        <f>IF(L381=Balanza_de_Comprobación35[[#This Row],[Columna2]],"S","N")</f>
        <v>S</v>
      </c>
      <c r="V381" s="47" t="str">
        <f>IF(M381=Balanza_de_Comprobación35[[#This Row],[Columna3]],"S","N")</f>
        <v>S</v>
      </c>
      <c r="W381" s="47" t="str">
        <f>IF(N381=Balanza_de_Comprobación35[[#This Row],[Columna4]],"S","N")</f>
        <v>S</v>
      </c>
      <c r="X381" s="47" t="str">
        <f>IF(O381=Balanza_de_Comprobación35[[#This Row],[Columna5]],"S","N")</f>
        <v>S</v>
      </c>
      <c r="Y381" s="47" t="str">
        <f>IF(P381=Balanza_de_Comprobación35[[#This Row],[Columna6]],"S","N")</f>
        <v>S</v>
      </c>
      <c r="Z381" s="47" t="str">
        <f>IF(Q381=Balanza_de_Comprobación35[[#This Row],[Columna7]],"S","N")</f>
        <v>S</v>
      </c>
      <c r="AA381" s="47" t="str">
        <f>IF(R381=Balanza_de_Comprobación35[[#This Row],[Columna8]],"S","N")</f>
        <v>S</v>
      </c>
      <c r="AB381" s="47" t="str">
        <f>IF(S381=Balanza_de_Comprobación35[[#This Row],[Columna9]],"S","N")</f>
        <v>S</v>
      </c>
    </row>
    <row r="382" spans="1:28" x14ac:dyDescent="0.25">
      <c r="A382" s="33" t="s">
        <v>5</v>
      </c>
      <c r="B382" s="53" t="s">
        <v>643</v>
      </c>
      <c r="C382" s="3" t="s">
        <v>355</v>
      </c>
      <c r="D382" s="28">
        <v>89033988.790000007</v>
      </c>
      <c r="E382" s="28">
        <v>0</v>
      </c>
      <c r="F382" s="28">
        <v>10775720.51</v>
      </c>
      <c r="G382" s="28">
        <v>127231.38</v>
      </c>
      <c r="H382" s="28">
        <v>99682477.920000002</v>
      </c>
      <c r="I382" s="29">
        <v>0</v>
      </c>
      <c r="K382" s="42" t="s">
        <v>5</v>
      </c>
      <c r="L382" s="43" t="s">
        <v>643</v>
      </c>
      <c r="M382" s="44" t="s">
        <v>355</v>
      </c>
      <c r="N382" s="45">
        <v>89033988.790000007</v>
      </c>
      <c r="O382" s="45">
        <v>0</v>
      </c>
      <c r="P382" s="45">
        <v>10775720.51</v>
      </c>
      <c r="Q382" s="45">
        <v>127231.38</v>
      </c>
      <c r="R382" s="45">
        <v>99682477.920000002</v>
      </c>
      <c r="S382" s="46">
        <v>0</v>
      </c>
      <c r="T382" s="47" t="str">
        <f>IF(K382=Balanza_de_Comprobación35[[#This Row],[Columna1]],"S","N")</f>
        <v>S</v>
      </c>
      <c r="U382" s="47" t="str">
        <f>IF(L382=Balanza_de_Comprobación35[[#This Row],[Columna2]],"S","N")</f>
        <v>S</v>
      </c>
      <c r="V382" s="47" t="str">
        <f>IF(M382=Balanza_de_Comprobación35[[#This Row],[Columna3]],"S","N")</f>
        <v>S</v>
      </c>
      <c r="W382" s="47" t="str">
        <f>IF(N382=Balanza_de_Comprobación35[[#This Row],[Columna4]],"S","N")</f>
        <v>S</v>
      </c>
      <c r="X382" s="47" t="str">
        <f>IF(O382=Balanza_de_Comprobación35[[#This Row],[Columna5]],"S","N")</f>
        <v>S</v>
      </c>
      <c r="Y382" s="47" t="str">
        <f>IF(P382=Balanza_de_Comprobación35[[#This Row],[Columna6]],"S","N")</f>
        <v>S</v>
      </c>
      <c r="Z382" s="47" t="str">
        <f>IF(Q382=Balanza_de_Comprobación35[[#This Row],[Columna7]],"S","N")</f>
        <v>S</v>
      </c>
      <c r="AA382" s="47" t="str">
        <f>IF(R382=Balanza_de_Comprobación35[[#This Row],[Columna8]],"S","N")</f>
        <v>S</v>
      </c>
      <c r="AB382" s="47" t="str">
        <f>IF(S382=Balanza_de_Comprobación35[[#This Row],[Columna9]],"S","N")</f>
        <v>S</v>
      </c>
    </row>
    <row r="383" spans="1:28" x14ac:dyDescent="0.25">
      <c r="A383" s="33" t="s">
        <v>5</v>
      </c>
      <c r="B383" s="53" t="s">
        <v>644</v>
      </c>
      <c r="C383" s="3" t="s">
        <v>599</v>
      </c>
      <c r="D383" s="28">
        <v>315145529.70999998</v>
      </c>
      <c r="E383" s="28">
        <v>0</v>
      </c>
      <c r="F383" s="28">
        <v>97193430.290000007</v>
      </c>
      <c r="G383" s="28">
        <v>61064686.280000001</v>
      </c>
      <c r="H383" s="28">
        <v>351274273.72000003</v>
      </c>
      <c r="I383" s="29">
        <v>0</v>
      </c>
      <c r="K383" s="42" t="s">
        <v>5</v>
      </c>
      <c r="L383" s="43" t="s">
        <v>644</v>
      </c>
      <c r="M383" s="44" t="s">
        <v>599</v>
      </c>
      <c r="N383" s="45">
        <v>315145529.70999998</v>
      </c>
      <c r="O383" s="45">
        <v>0</v>
      </c>
      <c r="P383" s="45">
        <v>97193430.290000007</v>
      </c>
      <c r="Q383" s="45">
        <v>61064686.280000001</v>
      </c>
      <c r="R383" s="45">
        <v>351274273.72000003</v>
      </c>
      <c r="S383" s="46">
        <v>0</v>
      </c>
      <c r="T383" s="47" t="str">
        <f>IF(K383=Balanza_de_Comprobación35[[#This Row],[Columna1]],"S","N")</f>
        <v>S</v>
      </c>
      <c r="U383" s="47" t="str">
        <f>IF(L383=Balanza_de_Comprobación35[[#This Row],[Columna2]],"S","N")</f>
        <v>S</v>
      </c>
      <c r="V383" s="47" t="str">
        <f>IF(M383=Balanza_de_Comprobación35[[#This Row],[Columna3]],"S","N")</f>
        <v>S</v>
      </c>
      <c r="W383" s="47" t="str">
        <f>IF(N383=Balanza_de_Comprobación35[[#This Row],[Columna4]],"S","N")</f>
        <v>S</v>
      </c>
      <c r="X383" s="47" t="str">
        <f>IF(O383=Balanza_de_Comprobación35[[#This Row],[Columna5]],"S","N")</f>
        <v>S</v>
      </c>
      <c r="Y383" s="47" t="str">
        <f>IF(P383=Balanza_de_Comprobación35[[#This Row],[Columna6]],"S","N")</f>
        <v>S</v>
      </c>
      <c r="Z383" s="47" t="str">
        <f>IF(Q383=Balanza_de_Comprobación35[[#This Row],[Columna7]],"S","N")</f>
        <v>S</v>
      </c>
      <c r="AA383" s="47" t="str">
        <f>IF(R383=Balanza_de_Comprobación35[[#This Row],[Columna8]],"S","N")</f>
        <v>S</v>
      </c>
      <c r="AB383" s="47" t="str">
        <f>IF(S383=Balanza_de_Comprobación35[[#This Row],[Columna9]],"S","N")</f>
        <v>S</v>
      </c>
    </row>
    <row r="384" spans="1:28" x14ac:dyDescent="0.25">
      <c r="A384" s="33" t="s">
        <v>5</v>
      </c>
      <c r="B384" s="53" t="s">
        <v>645</v>
      </c>
      <c r="C384" s="3" t="s">
        <v>361</v>
      </c>
      <c r="D384" s="28">
        <v>315145529.70999998</v>
      </c>
      <c r="E384" s="28">
        <v>0</v>
      </c>
      <c r="F384" s="28">
        <v>97193430.290000007</v>
      </c>
      <c r="G384" s="28">
        <v>61064686.280000001</v>
      </c>
      <c r="H384" s="28">
        <v>351274273.72000003</v>
      </c>
      <c r="I384" s="29">
        <v>0</v>
      </c>
      <c r="K384" s="42" t="s">
        <v>5</v>
      </c>
      <c r="L384" s="43" t="s">
        <v>645</v>
      </c>
      <c r="M384" s="44" t="s">
        <v>361</v>
      </c>
      <c r="N384" s="45">
        <v>315145529.70999998</v>
      </c>
      <c r="O384" s="45">
        <v>0</v>
      </c>
      <c r="P384" s="45">
        <v>97193430.290000007</v>
      </c>
      <c r="Q384" s="45">
        <v>61064686.280000001</v>
      </c>
      <c r="R384" s="45">
        <v>351274273.72000003</v>
      </c>
      <c r="S384" s="46">
        <v>0</v>
      </c>
      <c r="T384" s="47" t="str">
        <f>IF(K384=Balanza_de_Comprobación35[[#This Row],[Columna1]],"S","N")</f>
        <v>S</v>
      </c>
      <c r="U384" s="47" t="str">
        <f>IF(L384=Balanza_de_Comprobación35[[#This Row],[Columna2]],"S","N")</f>
        <v>S</v>
      </c>
      <c r="V384" s="47" t="str">
        <f>IF(M384=Balanza_de_Comprobación35[[#This Row],[Columna3]],"S","N")</f>
        <v>S</v>
      </c>
      <c r="W384" s="47" t="str">
        <f>IF(N384=Balanza_de_Comprobación35[[#This Row],[Columna4]],"S","N")</f>
        <v>S</v>
      </c>
      <c r="X384" s="47" t="str">
        <f>IF(O384=Balanza_de_Comprobación35[[#This Row],[Columna5]],"S","N")</f>
        <v>S</v>
      </c>
      <c r="Y384" s="47" t="str">
        <f>IF(P384=Balanza_de_Comprobación35[[#This Row],[Columna6]],"S","N")</f>
        <v>S</v>
      </c>
      <c r="Z384" s="47" t="str">
        <f>IF(Q384=Balanza_de_Comprobación35[[#This Row],[Columna7]],"S","N")</f>
        <v>S</v>
      </c>
      <c r="AA384" s="47" t="str">
        <f>IF(R384=Balanza_de_Comprobación35[[#This Row],[Columna8]],"S","N")</f>
        <v>S</v>
      </c>
      <c r="AB384" s="47" t="str">
        <f>IF(S384=Balanza_de_Comprobación35[[#This Row],[Columna9]],"S","N")</f>
        <v>S</v>
      </c>
    </row>
    <row r="385" spans="1:28" x14ac:dyDescent="0.25">
      <c r="A385" s="33" t="s">
        <v>5</v>
      </c>
      <c r="B385" s="53" t="s">
        <v>646</v>
      </c>
      <c r="C385" s="3" t="s">
        <v>602</v>
      </c>
      <c r="D385" s="28">
        <v>899470187.22000003</v>
      </c>
      <c r="E385" s="28">
        <v>0</v>
      </c>
      <c r="F385" s="28">
        <v>0</v>
      </c>
      <c r="G385" s="28">
        <v>0</v>
      </c>
      <c r="H385" s="28">
        <v>899470187.22000003</v>
      </c>
      <c r="I385" s="29">
        <v>0</v>
      </c>
      <c r="K385" s="42" t="s">
        <v>5</v>
      </c>
      <c r="L385" s="43" t="s">
        <v>646</v>
      </c>
      <c r="M385" s="44" t="s">
        <v>602</v>
      </c>
      <c r="N385" s="45">
        <v>899470187.22000003</v>
      </c>
      <c r="O385" s="45">
        <v>0</v>
      </c>
      <c r="P385" s="45">
        <v>0</v>
      </c>
      <c r="Q385" s="45">
        <v>0</v>
      </c>
      <c r="R385" s="45">
        <v>899470187.22000003</v>
      </c>
      <c r="S385" s="46">
        <v>0</v>
      </c>
      <c r="T385" s="47" t="str">
        <f>IF(K385=Balanza_de_Comprobación35[[#This Row],[Columna1]],"S","N")</f>
        <v>S</v>
      </c>
      <c r="U385" s="47" t="str">
        <f>IF(L385=Balanza_de_Comprobación35[[#This Row],[Columna2]],"S","N")</f>
        <v>S</v>
      </c>
      <c r="V385" s="47" t="str">
        <f>IF(M385=Balanza_de_Comprobación35[[#This Row],[Columna3]],"S","N")</f>
        <v>S</v>
      </c>
      <c r="W385" s="47" t="str">
        <f>IF(N385=Balanza_de_Comprobación35[[#This Row],[Columna4]],"S","N")</f>
        <v>S</v>
      </c>
      <c r="X385" s="47" t="str">
        <f>IF(O385=Balanza_de_Comprobación35[[#This Row],[Columna5]],"S","N")</f>
        <v>S</v>
      </c>
      <c r="Y385" s="47" t="str">
        <f>IF(P385=Balanza_de_Comprobación35[[#This Row],[Columna6]],"S","N")</f>
        <v>S</v>
      </c>
      <c r="Z385" s="47" t="str">
        <f>IF(Q385=Balanza_de_Comprobación35[[#This Row],[Columna7]],"S","N")</f>
        <v>S</v>
      </c>
      <c r="AA385" s="47" t="str">
        <f>IF(R385=Balanza_de_Comprobación35[[#This Row],[Columna8]],"S","N")</f>
        <v>S</v>
      </c>
      <c r="AB385" s="47" t="str">
        <f>IF(S385=Balanza_de_Comprobación35[[#This Row],[Columna9]],"S","N")</f>
        <v>S</v>
      </c>
    </row>
    <row r="386" spans="1:28" x14ac:dyDescent="0.25">
      <c r="A386" s="33" t="s">
        <v>5</v>
      </c>
      <c r="B386" s="53" t="s">
        <v>647</v>
      </c>
      <c r="C386" s="3" t="s">
        <v>365</v>
      </c>
      <c r="D386" s="28">
        <v>899470187.22000003</v>
      </c>
      <c r="E386" s="28">
        <v>0</v>
      </c>
      <c r="F386" s="28">
        <v>0</v>
      </c>
      <c r="G386" s="28">
        <v>0</v>
      </c>
      <c r="H386" s="28">
        <v>899470187.22000003</v>
      </c>
      <c r="I386" s="29">
        <v>0</v>
      </c>
      <c r="K386" s="42" t="s">
        <v>5</v>
      </c>
      <c r="L386" s="43" t="s">
        <v>647</v>
      </c>
      <c r="M386" s="44" t="s">
        <v>365</v>
      </c>
      <c r="N386" s="45">
        <v>899470187.22000003</v>
      </c>
      <c r="O386" s="45">
        <v>0</v>
      </c>
      <c r="P386" s="45">
        <v>0</v>
      </c>
      <c r="Q386" s="45">
        <v>0</v>
      </c>
      <c r="R386" s="45">
        <v>899470187.22000003</v>
      </c>
      <c r="S386" s="46">
        <v>0</v>
      </c>
      <c r="T386" s="47" t="str">
        <f>IF(K386=Balanza_de_Comprobación35[[#This Row],[Columna1]],"S","N")</f>
        <v>S</v>
      </c>
      <c r="U386" s="47" t="str">
        <f>IF(L386=Balanza_de_Comprobación35[[#This Row],[Columna2]],"S","N")</f>
        <v>S</v>
      </c>
      <c r="V386" s="47" t="str">
        <f>IF(M386=Balanza_de_Comprobación35[[#This Row],[Columna3]],"S","N")</f>
        <v>S</v>
      </c>
      <c r="W386" s="47" t="str">
        <f>IF(N386=Balanza_de_Comprobación35[[#This Row],[Columna4]],"S","N")</f>
        <v>S</v>
      </c>
      <c r="X386" s="47" t="str">
        <f>IF(O386=Balanza_de_Comprobación35[[#This Row],[Columna5]],"S","N")</f>
        <v>S</v>
      </c>
      <c r="Y386" s="47" t="str">
        <f>IF(P386=Balanza_de_Comprobación35[[#This Row],[Columna6]],"S","N")</f>
        <v>S</v>
      </c>
      <c r="Z386" s="47" t="str">
        <f>IF(Q386=Balanza_de_Comprobación35[[#This Row],[Columna7]],"S","N")</f>
        <v>S</v>
      </c>
      <c r="AA386" s="47" t="str">
        <f>IF(R386=Balanza_de_Comprobación35[[#This Row],[Columna8]],"S","N")</f>
        <v>S</v>
      </c>
      <c r="AB386" s="47" t="str">
        <f>IF(S386=Balanza_de_Comprobación35[[#This Row],[Columna9]],"S","N")</f>
        <v>S</v>
      </c>
    </row>
    <row r="387" spans="1:28" x14ac:dyDescent="0.25">
      <c r="A387" s="33" t="s">
        <v>5</v>
      </c>
      <c r="B387" s="53" t="s">
        <v>648</v>
      </c>
      <c r="C387" s="3" t="s">
        <v>369</v>
      </c>
      <c r="D387" s="28">
        <v>899470187.22000003</v>
      </c>
      <c r="E387" s="28">
        <v>0</v>
      </c>
      <c r="F387" s="28">
        <v>0</v>
      </c>
      <c r="G387" s="28">
        <v>0</v>
      </c>
      <c r="H387" s="28">
        <v>899470187.22000003</v>
      </c>
      <c r="I387" s="29">
        <v>0</v>
      </c>
      <c r="K387" s="42" t="s">
        <v>5</v>
      </c>
      <c r="L387" s="43" t="s">
        <v>648</v>
      </c>
      <c r="M387" s="44" t="s">
        <v>369</v>
      </c>
      <c r="N387" s="45">
        <v>899470187.22000003</v>
      </c>
      <c r="O387" s="45">
        <v>0</v>
      </c>
      <c r="P387" s="45">
        <v>0</v>
      </c>
      <c r="Q387" s="45">
        <v>0</v>
      </c>
      <c r="R387" s="45">
        <v>899470187.22000003</v>
      </c>
      <c r="S387" s="46">
        <v>0</v>
      </c>
      <c r="T387" s="47" t="str">
        <f>IF(K387=Balanza_de_Comprobación35[[#This Row],[Columna1]],"S","N")</f>
        <v>S</v>
      </c>
      <c r="U387" s="47" t="str">
        <f>IF(L387=Balanza_de_Comprobación35[[#This Row],[Columna2]],"S","N")</f>
        <v>S</v>
      </c>
      <c r="V387" s="47" t="str">
        <f>IF(M387=Balanza_de_Comprobación35[[#This Row],[Columna3]],"S","N")</f>
        <v>S</v>
      </c>
      <c r="W387" s="47" t="str">
        <f>IF(N387=Balanza_de_Comprobación35[[#This Row],[Columna4]],"S","N")</f>
        <v>S</v>
      </c>
      <c r="X387" s="47" t="str">
        <f>IF(O387=Balanza_de_Comprobación35[[#This Row],[Columna5]],"S","N")</f>
        <v>S</v>
      </c>
      <c r="Y387" s="47" t="str">
        <f>IF(P387=Balanza_de_Comprobación35[[#This Row],[Columna6]],"S","N")</f>
        <v>S</v>
      </c>
      <c r="Z387" s="47" t="str">
        <f>IF(Q387=Balanza_de_Comprobación35[[#This Row],[Columna7]],"S","N")</f>
        <v>S</v>
      </c>
      <c r="AA387" s="47" t="str">
        <f>IF(R387=Balanza_de_Comprobación35[[#This Row],[Columna8]],"S","N")</f>
        <v>S</v>
      </c>
      <c r="AB387" s="47" t="str">
        <f>IF(S387=Balanza_de_Comprobación35[[#This Row],[Columna9]],"S","N")</f>
        <v>S</v>
      </c>
    </row>
    <row r="388" spans="1:28" x14ac:dyDescent="0.25">
      <c r="A388" s="33" t="s">
        <v>104</v>
      </c>
      <c r="B388" s="53" t="s">
        <v>649</v>
      </c>
      <c r="C388" s="3" t="s">
        <v>650</v>
      </c>
      <c r="D388" s="28">
        <v>0</v>
      </c>
      <c r="E388" s="28">
        <v>810886</v>
      </c>
      <c r="F388" s="28">
        <v>407072983.48000002</v>
      </c>
      <c r="G388" s="28">
        <v>409047207.48000002</v>
      </c>
      <c r="H388" s="28">
        <v>0</v>
      </c>
      <c r="I388" s="29">
        <v>2785110</v>
      </c>
      <c r="K388" s="42" t="s">
        <v>104</v>
      </c>
      <c r="L388" s="43" t="s">
        <v>649</v>
      </c>
      <c r="M388" s="44" t="s">
        <v>650</v>
      </c>
      <c r="N388" s="45">
        <v>0</v>
      </c>
      <c r="O388" s="45">
        <v>810886</v>
      </c>
      <c r="P388" s="45">
        <v>407072983.48000002</v>
      </c>
      <c r="Q388" s="45">
        <v>409047207.48000002</v>
      </c>
      <c r="R388" s="45">
        <v>0</v>
      </c>
      <c r="S388" s="46">
        <v>2785110</v>
      </c>
      <c r="T388" s="47" t="str">
        <f>IF(K388=Balanza_de_Comprobación35[[#This Row],[Columna1]],"S","N")</f>
        <v>S</v>
      </c>
      <c r="U388" s="47" t="str">
        <f>IF(L388=Balanza_de_Comprobación35[[#This Row],[Columna2]],"S","N")</f>
        <v>S</v>
      </c>
      <c r="V388" s="47" t="str">
        <f>IF(M388=Balanza_de_Comprobación35[[#This Row],[Columna3]],"S","N")</f>
        <v>S</v>
      </c>
      <c r="W388" s="47" t="str">
        <f>IF(N388=Balanza_de_Comprobación35[[#This Row],[Columna4]],"S","N")</f>
        <v>S</v>
      </c>
      <c r="X388" s="47" t="str">
        <f>IF(O388=Balanza_de_Comprobación35[[#This Row],[Columna5]],"S","N")</f>
        <v>S</v>
      </c>
      <c r="Y388" s="47" t="str">
        <f>IF(P388=Balanza_de_Comprobación35[[#This Row],[Columna6]],"S","N")</f>
        <v>S</v>
      </c>
      <c r="Z388" s="47" t="str">
        <f>IF(Q388=Balanza_de_Comprobación35[[#This Row],[Columna7]],"S","N")</f>
        <v>S</v>
      </c>
      <c r="AA388" s="47" t="str">
        <f>IF(R388=Balanza_de_Comprobación35[[#This Row],[Columna8]],"S","N")</f>
        <v>S</v>
      </c>
      <c r="AB388" s="47" t="str">
        <f>IF(S388=Balanza_de_Comprobación35[[#This Row],[Columna9]],"S","N")</f>
        <v>S</v>
      </c>
    </row>
    <row r="389" spans="1:28" x14ac:dyDescent="0.25">
      <c r="A389" s="33" t="s">
        <v>104</v>
      </c>
      <c r="B389" s="53" t="s">
        <v>651</v>
      </c>
      <c r="C389" s="3" t="s">
        <v>99</v>
      </c>
      <c r="D389" s="28">
        <v>0</v>
      </c>
      <c r="E389" s="28">
        <v>0</v>
      </c>
      <c r="F389" s="28">
        <v>680120.82</v>
      </c>
      <c r="G389" s="28">
        <v>680120.82</v>
      </c>
      <c r="H389" s="28">
        <v>0</v>
      </c>
      <c r="I389" s="29">
        <v>0</v>
      </c>
      <c r="K389" s="42" t="s">
        <v>104</v>
      </c>
      <c r="L389" s="43" t="s">
        <v>651</v>
      </c>
      <c r="M389" s="44" t="s">
        <v>99</v>
      </c>
      <c r="N389" s="45">
        <v>0</v>
      </c>
      <c r="O389" s="45">
        <v>0</v>
      </c>
      <c r="P389" s="45">
        <v>680120.82</v>
      </c>
      <c r="Q389" s="45">
        <v>680120.82</v>
      </c>
      <c r="R389" s="45">
        <v>0</v>
      </c>
      <c r="S389" s="46">
        <v>0</v>
      </c>
      <c r="T389" s="47" t="str">
        <f>IF(K389=Balanza_de_Comprobación35[[#This Row],[Columna1]],"S","N")</f>
        <v>S</v>
      </c>
      <c r="U389" s="47" t="str">
        <f>IF(L389=Balanza_de_Comprobación35[[#This Row],[Columna2]],"S","N")</f>
        <v>S</v>
      </c>
      <c r="V389" s="47" t="str">
        <f>IF(M389=Balanza_de_Comprobación35[[#This Row],[Columna3]],"S","N")</f>
        <v>S</v>
      </c>
      <c r="W389" s="47" t="str">
        <f>IF(N389=Balanza_de_Comprobación35[[#This Row],[Columna4]],"S","N")</f>
        <v>S</v>
      </c>
      <c r="X389" s="47" t="str">
        <f>IF(O389=Balanza_de_Comprobación35[[#This Row],[Columna5]],"S","N")</f>
        <v>S</v>
      </c>
      <c r="Y389" s="47" t="str">
        <f>IF(P389=Balanza_de_Comprobación35[[#This Row],[Columna6]],"S","N")</f>
        <v>S</v>
      </c>
      <c r="Z389" s="47" t="str">
        <f>IF(Q389=Balanza_de_Comprobación35[[#This Row],[Columna7]],"S","N")</f>
        <v>S</v>
      </c>
      <c r="AA389" s="47" t="str">
        <f>IF(R389=Balanza_de_Comprobación35[[#This Row],[Columna8]],"S","N")</f>
        <v>S</v>
      </c>
      <c r="AB389" s="47" t="str">
        <f>IF(S389=Balanza_de_Comprobación35[[#This Row],[Columna9]],"S","N")</f>
        <v>S</v>
      </c>
    </row>
    <row r="390" spans="1:28" x14ac:dyDescent="0.25">
      <c r="A390" s="33" t="s">
        <v>104</v>
      </c>
      <c r="B390" s="53" t="s">
        <v>652</v>
      </c>
      <c r="C390" s="3" t="s">
        <v>333</v>
      </c>
      <c r="D390" s="28">
        <v>0</v>
      </c>
      <c r="E390" s="28">
        <v>0</v>
      </c>
      <c r="F390" s="28">
        <v>680120.82</v>
      </c>
      <c r="G390" s="28">
        <v>680120.82</v>
      </c>
      <c r="H390" s="28">
        <v>0</v>
      </c>
      <c r="I390" s="29">
        <v>0</v>
      </c>
      <c r="K390" s="42" t="s">
        <v>104</v>
      </c>
      <c r="L390" s="43" t="s">
        <v>652</v>
      </c>
      <c r="M390" s="44" t="s">
        <v>333</v>
      </c>
      <c r="N390" s="45">
        <v>0</v>
      </c>
      <c r="O390" s="45">
        <v>0</v>
      </c>
      <c r="P390" s="45">
        <v>680120.82</v>
      </c>
      <c r="Q390" s="45">
        <v>680120.82</v>
      </c>
      <c r="R390" s="45">
        <v>0</v>
      </c>
      <c r="S390" s="46">
        <v>0</v>
      </c>
      <c r="T390" s="47" t="str">
        <f>IF(K390=Balanza_de_Comprobación35[[#This Row],[Columna1]],"S","N")</f>
        <v>S</v>
      </c>
      <c r="U390" s="47" t="str">
        <f>IF(L390=Balanza_de_Comprobación35[[#This Row],[Columna2]],"S","N")</f>
        <v>S</v>
      </c>
      <c r="V390" s="47" t="str">
        <f>IF(M390=Balanza_de_Comprobación35[[#This Row],[Columna3]],"S","N")</f>
        <v>S</v>
      </c>
      <c r="W390" s="47" t="str">
        <f>IF(N390=Balanza_de_Comprobación35[[#This Row],[Columna4]],"S","N")</f>
        <v>S</v>
      </c>
      <c r="X390" s="47" t="str">
        <f>IF(O390=Balanza_de_Comprobación35[[#This Row],[Columna5]],"S","N")</f>
        <v>S</v>
      </c>
      <c r="Y390" s="47" t="str">
        <f>IF(P390=Balanza_de_Comprobación35[[#This Row],[Columna6]],"S","N")</f>
        <v>S</v>
      </c>
      <c r="Z390" s="47" t="str">
        <f>IF(Q390=Balanza_de_Comprobación35[[#This Row],[Columna7]],"S","N")</f>
        <v>S</v>
      </c>
      <c r="AA390" s="47" t="str">
        <f>IF(R390=Balanza_de_Comprobación35[[#This Row],[Columna8]],"S","N")</f>
        <v>S</v>
      </c>
      <c r="AB390" s="47" t="str">
        <f>IF(S390=Balanza_de_Comprobación35[[#This Row],[Columna9]],"S","N")</f>
        <v>S</v>
      </c>
    </row>
    <row r="391" spans="1:28" x14ac:dyDescent="0.25">
      <c r="A391" s="33" t="s">
        <v>104</v>
      </c>
      <c r="B391" s="53" t="s">
        <v>653</v>
      </c>
      <c r="C391" s="3" t="s">
        <v>335</v>
      </c>
      <c r="D391" s="28">
        <v>0</v>
      </c>
      <c r="E391" s="28">
        <v>0</v>
      </c>
      <c r="F391" s="28">
        <v>64093.68</v>
      </c>
      <c r="G391" s="28">
        <v>64093.68</v>
      </c>
      <c r="H391" s="28">
        <v>0</v>
      </c>
      <c r="I391" s="29">
        <v>0</v>
      </c>
      <c r="K391" s="42" t="s">
        <v>104</v>
      </c>
      <c r="L391" s="43" t="s">
        <v>653</v>
      </c>
      <c r="M391" s="44" t="s">
        <v>335</v>
      </c>
      <c r="N391" s="45">
        <v>0</v>
      </c>
      <c r="O391" s="45">
        <v>0</v>
      </c>
      <c r="P391" s="45">
        <v>64093.68</v>
      </c>
      <c r="Q391" s="45">
        <v>64093.68</v>
      </c>
      <c r="R391" s="45">
        <v>0</v>
      </c>
      <c r="S391" s="46">
        <v>0</v>
      </c>
      <c r="T391" s="47" t="str">
        <f>IF(K391=Balanza_de_Comprobación35[[#This Row],[Columna1]],"S","N")</f>
        <v>S</v>
      </c>
      <c r="U391" s="47" t="str">
        <f>IF(L391=Balanza_de_Comprobación35[[#This Row],[Columna2]],"S","N")</f>
        <v>S</v>
      </c>
      <c r="V391" s="47" t="str">
        <f>IF(M391=Balanza_de_Comprobación35[[#This Row],[Columna3]],"S","N")</f>
        <v>S</v>
      </c>
      <c r="W391" s="47" t="str">
        <f>IF(N391=Balanza_de_Comprobación35[[#This Row],[Columna4]],"S","N")</f>
        <v>S</v>
      </c>
      <c r="X391" s="47" t="str">
        <f>IF(O391=Balanza_de_Comprobación35[[#This Row],[Columna5]],"S","N")</f>
        <v>S</v>
      </c>
      <c r="Y391" s="47" t="str">
        <f>IF(P391=Balanza_de_Comprobación35[[#This Row],[Columna6]],"S","N")</f>
        <v>S</v>
      </c>
      <c r="Z391" s="47" t="str">
        <f>IF(Q391=Balanza_de_Comprobación35[[#This Row],[Columna7]],"S","N")</f>
        <v>S</v>
      </c>
      <c r="AA391" s="47" t="str">
        <f>IF(R391=Balanza_de_Comprobación35[[#This Row],[Columna8]],"S","N")</f>
        <v>S</v>
      </c>
      <c r="AB391" s="47" t="str">
        <f>IF(S391=Balanza_de_Comprobación35[[#This Row],[Columna9]],"S","N")</f>
        <v>S</v>
      </c>
    </row>
    <row r="392" spans="1:28" x14ac:dyDescent="0.25">
      <c r="A392" s="33" t="s">
        <v>104</v>
      </c>
      <c r="B392" s="53" t="s">
        <v>654</v>
      </c>
      <c r="C392" s="3" t="s">
        <v>71</v>
      </c>
      <c r="D392" s="28">
        <v>0</v>
      </c>
      <c r="E392" s="28">
        <v>0</v>
      </c>
      <c r="F392" s="28">
        <v>210034.93</v>
      </c>
      <c r="G392" s="28">
        <v>210034.93</v>
      </c>
      <c r="H392" s="28">
        <v>0</v>
      </c>
      <c r="I392" s="29">
        <v>0</v>
      </c>
      <c r="K392" s="42" t="s">
        <v>104</v>
      </c>
      <c r="L392" s="43" t="s">
        <v>654</v>
      </c>
      <c r="M392" s="44" t="s">
        <v>71</v>
      </c>
      <c r="N392" s="45">
        <v>0</v>
      </c>
      <c r="O392" s="45">
        <v>0</v>
      </c>
      <c r="P392" s="45">
        <v>210034.93</v>
      </c>
      <c r="Q392" s="45">
        <v>210034.93</v>
      </c>
      <c r="R392" s="45">
        <v>0</v>
      </c>
      <c r="S392" s="46">
        <v>0</v>
      </c>
      <c r="T392" s="47" t="str">
        <f>IF(K392=Balanza_de_Comprobación35[[#This Row],[Columna1]],"S","N")</f>
        <v>S</v>
      </c>
      <c r="U392" s="47" t="str">
        <f>IF(L392=Balanza_de_Comprobación35[[#This Row],[Columna2]],"S","N")</f>
        <v>S</v>
      </c>
      <c r="V392" s="47" t="str">
        <f>IF(M392=Balanza_de_Comprobación35[[#This Row],[Columna3]],"S","N")</f>
        <v>S</v>
      </c>
      <c r="W392" s="47" t="str">
        <f>IF(N392=Balanza_de_Comprobación35[[#This Row],[Columna4]],"S","N")</f>
        <v>S</v>
      </c>
      <c r="X392" s="47" t="str">
        <f>IF(O392=Balanza_de_Comprobación35[[#This Row],[Columna5]],"S","N")</f>
        <v>S</v>
      </c>
      <c r="Y392" s="47" t="str">
        <f>IF(P392=Balanza_de_Comprobación35[[#This Row],[Columna6]],"S","N")</f>
        <v>S</v>
      </c>
      <c r="Z392" s="47" t="str">
        <f>IF(Q392=Balanza_de_Comprobación35[[#This Row],[Columna7]],"S","N")</f>
        <v>S</v>
      </c>
      <c r="AA392" s="47" t="str">
        <f>IF(R392=Balanza_de_Comprobación35[[#This Row],[Columna8]],"S","N")</f>
        <v>S</v>
      </c>
      <c r="AB392" s="47" t="str">
        <f>IF(S392=Balanza_de_Comprobación35[[#This Row],[Columna9]],"S","N")</f>
        <v>S</v>
      </c>
    </row>
    <row r="393" spans="1:28" x14ac:dyDescent="0.25">
      <c r="A393" s="33" t="s">
        <v>104</v>
      </c>
      <c r="B393" s="53" t="s">
        <v>655</v>
      </c>
      <c r="C393" s="3" t="s">
        <v>338</v>
      </c>
      <c r="D393" s="28">
        <v>0</v>
      </c>
      <c r="E393" s="28">
        <v>0</v>
      </c>
      <c r="F393" s="28">
        <v>30502.31</v>
      </c>
      <c r="G393" s="28">
        <v>30502.31</v>
      </c>
      <c r="H393" s="28">
        <v>0</v>
      </c>
      <c r="I393" s="29">
        <v>0</v>
      </c>
      <c r="K393" s="42" t="s">
        <v>104</v>
      </c>
      <c r="L393" s="43" t="s">
        <v>655</v>
      </c>
      <c r="M393" s="44" t="s">
        <v>338</v>
      </c>
      <c r="N393" s="45">
        <v>0</v>
      </c>
      <c r="O393" s="45">
        <v>0</v>
      </c>
      <c r="P393" s="45">
        <v>30502.31</v>
      </c>
      <c r="Q393" s="45">
        <v>30502.31</v>
      </c>
      <c r="R393" s="45">
        <v>0</v>
      </c>
      <c r="S393" s="46">
        <v>0</v>
      </c>
      <c r="T393" s="47" t="str">
        <f>IF(K393=Balanza_de_Comprobación35[[#This Row],[Columna1]],"S","N")</f>
        <v>S</v>
      </c>
      <c r="U393" s="47" t="str">
        <f>IF(L393=Balanza_de_Comprobación35[[#This Row],[Columna2]],"S","N")</f>
        <v>S</v>
      </c>
      <c r="V393" s="47" t="str">
        <f>IF(M393=Balanza_de_Comprobación35[[#This Row],[Columna3]],"S","N")</f>
        <v>S</v>
      </c>
      <c r="W393" s="47" t="str">
        <f>IF(N393=Balanza_de_Comprobación35[[#This Row],[Columna4]],"S","N")</f>
        <v>S</v>
      </c>
      <c r="X393" s="47" t="str">
        <f>IF(O393=Balanza_de_Comprobación35[[#This Row],[Columna5]],"S","N")</f>
        <v>S</v>
      </c>
      <c r="Y393" s="47" t="str">
        <f>IF(P393=Balanza_de_Comprobación35[[#This Row],[Columna6]],"S","N")</f>
        <v>S</v>
      </c>
      <c r="Z393" s="47" t="str">
        <f>IF(Q393=Balanza_de_Comprobación35[[#This Row],[Columna7]],"S","N")</f>
        <v>S</v>
      </c>
      <c r="AA393" s="47" t="str">
        <f>IF(R393=Balanza_de_Comprobación35[[#This Row],[Columna8]],"S","N")</f>
        <v>S</v>
      </c>
      <c r="AB393" s="47" t="str">
        <f>IF(S393=Balanza_de_Comprobación35[[#This Row],[Columna9]],"S","N")</f>
        <v>S</v>
      </c>
    </row>
    <row r="394" spans="1:28" x14ac:dyDescent="0.25">
      <c r="A394" s="33" t="s">
        <v>104</v>
      </c>
      <c r="B394" s="53" t="s">
        <v>656</v>
      </c>
      <c r="C394" s="3" t="s">
        <v>340</v>
      </c>
      <c r="D394" s="28">
        <v>0</v>
      </c>
      <c r="E394" s="28">
        <v>0</v>
      </c>
      <c r="F394" s="28">
        <v>369103.44</v>
      </c>
      <c r="G394" s="28">
        <v>369103.44</v>
      </c>
      <c r="H394" s="28">
        <v>0</v>
      </c>
      <c r="I394" s="29">
        <v>0</v>
      </c>
      <c r="K394" s="42" t="s">
        <v>104</v>
      </c>
      <c r="L394" s="43" t="s">
        <v>656</v>
      </c>
      <c r="M394" s="44" t="s">
        <v>340</v>
      </c>
      <c r="N394" s="45">
        <v>0</v>
      </c>
      <c r="O394" s="45">
        <v>0</v>
      </c>
      <c r="P394" s="45">
        <v>369103.44</v>
      </c>
      <c r="Q394" s="45">
        <v>369103.44</v>
      </c>
      <c r="R394" s="45">
        <v>0</v>
      </c>
      <c r="S394" s="46">
        <v>0</v>
      </c>
      <c r="T394" s="47" t="str">
        <f>IF(K394=Balanza_de_Comprobación35[[#This Row],[Columna1]],"S","N")</f>
        <v>S</v>
      </c>
      <c r="U394" s="47" t="str">
        <f>IF(L394=Balanza_de_Comprobación35[[#This Row],[Columna2]],"S","N")</f>
        <v>S</v>
      </c>
      <c r="V394" s="47" t="str">
        <f>IF(M394=Balanza_de_Comprobación35[[#This Row],[Columna3]],"S","N")</f>
        <v>S</v>
      </c>
      <c r="W394" s="47" t="str">
        <f>IF(N394=Balanza_de_Comprobación35[[#This Row],[Columna4]],"S","N")</f>
        <v>S</v>
      </c>
      <c r="X394" s="47" t="str">
        <f>IF(O394=Balanza_de_Comprobación35[[#This Row],[Columna5]],"S","N")</f>
        <v>S</v>
      </c>
      <c r="Y394" s="47" t="str">
        <f>IF(P394=Balanza_de_Comprobación35[[#This Row],[Columna6]],"S","N")</f>
        <v>S</v>
      </c>
      <c r="Z394" s="47" t="str">
        <f>IF(Q394=Balanza_de_Comprobación35[[#This Row],[Columna7]],"S","N")</f>
        <v>S</v>
      </c>
      <c r="AA394" s="47" t="str">
        <f>IF(R394=Balanza_de_Comprobación35[[#This Row],[Columna8]],"S","N")</f>
        <v>S</v>
      </c>
      <c r="AB394" s="47" t="str">
        <f>IF(S394=Balanza_de_Comprobación35[[#This Row],[Columna9]],"S","N")</f>
        <v>S</v>
      </c>
    </row>
    <row r="395" spans="1:28" x14ac:dyDescent="0.25">
      <c r="A395" s="33" t="s">
        <v>104</v>
      </c>
      <c r="B395" s="53" t="s">
        <v>657</v>
      </c>
      <c r="C395" s="3" t="s">
        <v>302</v>
      </c>
      <c r="D395" s="28">
        <v>0</v>
      </c>
      <c r="E395" s="28">
        <v>0</v>
      </c>
      <c r="F395" s="28">
        <v>6386.46</v>
      </c>
      <c r="G395" s="28">
        <v>6386.46</v>
      </c>
      <c r="H395" s="28">
        <v>0</v>
      </c>
      <c r="I395" s="29">
        <v>0</v>
      </c>
      <c r="K395" s="42" t="s">
        <v>104</v>
      </c>
      <c r="L395" s="43" t="s">
        <v>657</v>
      </c>
      <c r="M395" s="44" t="s">
        <v>302</v>
      </c>
      <c r="N395" s="45">
        <v>0</v>
      </c>
      <c r="O395" s="45">
        <v>0</v>
      </c>
      <c r="P395" s="45">
        <v>6386.46</v>
      </c>
      <c r="Q395" s="45">
        <v>6386.46</v>
      </c>
      <c r="R395" s="45">
        <v>0</v>
      </c>
      <c r="S395" s="46">
        <v>0</v>
      </c>
      <c r="T395" s="47" t="str">
        <f>IF(K395=Balanza_de_Comprobación35[[#This Row],[Columna1]],"S","N")</f>
        <v>S</v>
      </c>
      <c r="U395" s="47" t="str">
        <f>IF(L395=Balanza_de_Comprobación35[[#This Row],[Columna2]],"S","N")</f>
        <v>S</v>
      </c>
      <c r="V395" s="47" t="str">
        <f>IF(M395=Balanza_de_Comprobación35[[#This Row],[Columna3]],"S","N")</f>
        <v>S</v>
      </c>
      <c r="W395" s="47" t="str">
        <f>IF(N395=Balanza_de_Comprobación35[[#This Row],[Columna4]],"S","N")</f>
        <v>S</v>
      </c>
      <c r="X395" s="47" t="str">
        <f>IF(O395=Balanza_de_Comprobación35[[#This Row],[Columna5]],"S","N")</f>
        <v>S</v>
      </c>
      <c r="Y395" s="47" t="str">
        <f>IF(P395=Balanza_de_Comprobación35[[#This Row],[Columna6]],"S","N")</f>
        <v>S</v>
      </c>
      <c r="Z395" s="47" t="str">
        <f>IF(Q395=Balanza_de_Comprobación35[[#This Row],[Columna7]],"S","N")</f>
        <v>S</v>
      </c>
      <c r="AA395" s="47" t="str">
        <f>IF(R395=Balanza_de_Comprobación35[[#This Row],[Columna8]],"S","N")</f>
        <v>S</v>
      </c>
      <c r="AB395" s="47" t="str">
        <f>IF(S395=Balanza_de_Comprobación35[[#This Row],[Columna9]],"S","N")</f>
        <v>S</v>
      </c>
    </row>
    <row r="396" spans="1:28" x14ac:dyDescent="0.25">
      <c r="A396" s="33" t="s">
        <v>104</v>
      </c>
      <c r="B396" s="53" t="s">
        <v>658</v>
      </c>
      <c r="C396" s="3" t="s">
        <v>596</v>
      </c>
      <c r="D396" s="28">
        <v>0</v>
      </c>
      <c r="E396" s="28">
        <v>810886</v>
      </c>
      <c r="F396" s="28">
        <v>1824442.05</v>
      </c>
      <c r="G396" s="28">
        <v>1041591.05</v>
      </c>
      <c r="H396" s="28">
        <v>0</v>
      </c>
      <c r="I396" s="29">
        <v>28035</v>
      </c>
      <c r="K396" s="42" t="s">
        <v>104</v>
      </c>
      <c r="L396" s="43" t="s">
        <v>658</v>
      </c>
      <c r="M396" s="44" t="s">
        <v>596</v>
      </c>
      <c r="N396" s="45">
        <v>0</v>
      </c>
      <c r="O396" s="45">
        <v>810886</v>
      </c>
      <c r="P396" s="45">
        <v>1824442.05</v>
      </c>
      <c r="Q396" s="45">
        <v>1041591.05</v>
      </c>
      <c r="R396" s="45">
        <v>0</v>
      </c>
      <c r="S396" s="46">
        <v>28035</v>
      </c>
      <c r="T396" s="47" t="str">
        <f>IF(K396=Balanza_de_Comprobación35[[#This Row],[Columna1]],"S","N")</f>
        <v>S</v>
      </c>
      <c r="U396" s="47" t="str">
        <f>IF(L396=Balanza_de_Comprobación35[[#This Row],[Columna2]],"S","N")</f>
        <v>S</v>
      </c>
      <c r="V396" s="47" t="str">
        <f>IF(M396=Balanza_de_Comprobación35[[#This Row],[Columna3]],"S","N")</f>
        <v>S</v>
      </c>
      <c r="W396" s="47" t="str">
        <f>IF(N396=Balanza_de_Comprobación35[[#This Row],[Columna4]],"S","N")</f>
        <v>S</v>
      </c>
      <c r="X396" s="47" t="str">
        <f>IF(O396=Balanza_de_Comprobación35[[#This Row],[Columna5]],"S","N")</f>
        <v>S</v>
      </c>
      <c r="Y396" s="47" t="str">
        <f>IF(P396=Balanza_de_Comprobación35[[#This Row],[Columna6]],"S","N")</f>
        <v>S</v>
      </c>
      <c r="Z396" s="47" t="str">
        <f>IF(Q396=Balanza_de_Comprobación35[[#This Row],[Columna7]],"S","N")</f>
        <v>S</v>
      </c>
      <c r="AA396" s="47" t="str">
        <f>IF(R396=Balanza_de_Comprobación35[[#This Row],[Columna8]],"S","N")</f>
        <v>S</v>
      </c>
      <c r="AB396" s="47" t="str">
        <f>IF(S396=Balanza_de_Comprobación35[[#This Row],[Columna9]],"S","N")</f>
        <v>S</v>
      </c>
    </row>
    <row r="397" spans="1:28" x14ac:dyDescent="0.25">
      <c r="A397" s="33" t="s">
        <v>104</v>
      </c>
      <c r="B397" s="53" t="s">
        <v>659</v>
      </c>
      <c r="C397" s="3" t="s">
        <v>347</v>
      </c>
      <c r="D397" s="28">
        <v>0</v>
      </c>
      <c r="E397" s="28">
        <v>810886</v>
      </c>
      <c r="F397" s="28">
        <v>1824442.05</v>
      </c>
      <c r="G397" s="28">
        <v>1041591.05</v>
      </c>
      <c r="H397" s="28">
        <v>0</v>
      </c>
      <c r="I397" s="29">
        <v>28035</v>
      </c>
      <c r="K397" s="42" t="s">
        <v>104</v>
      </c>
      <c r="L397" s="43" t="s">
        <v>659</v>
      </c>
      <c r="M397" s="44" t="s">
        <v>347</v>
      </c>
      <c r="N397" s="45">
        <v>0</v>
      </c>
      <c r="O397" s="45">
        <v>810886</v>
      </c>
      <c r="P397" s="45">
        <v>1824442.05</v>
      </c>
      <c r="Q397" s="45">
        <v>1041591.05</v>
      </c>
      <c r="R397" s="45">
        <v>0</v>
      </c>
      <c r="S397" s="46">
        <v>28035</v>
      </c>
      <c r="T397" s="47" t="str">
        <f>IF(K397=Balanza_de_Comprobación35[[#This Row],[Columna1]],"S","N")</f>
        <v>S</v>
      </c>
      <c r="U397" s="47" t="str">
        <f>IF(L397=Balanza_de_Comprobación35[[#This Row],[Columna2]],"S","N")</f>
        <v>S</v>
      </c>
      <c r="V397" s="47" t="str">
        <f>IF(M397=Balanza_de_Comprobación35[[#This Row],[Columna3]],"S","N")</f>
        <v>S</v>
      </c>
      <c r="W397" s="47" t="str">
        <f>IF(N397=Balanza_de_Comprobación35[[#This Row],[Columna4]],"S","N")</f>
        <v>S</v>
      </c>
      <c r="X397" s="47" t="str">
        <f>IF(O397=Balanza_de_Comprobación35[[#This Row],[Columna5]],"S","N")</f>
        <v>S</v>
      </c>
      <c r="Y397" s="47" t="str">
        <f>IF(P397=Balanza_de_Comprobación35[[#This Row],[Columna6]],"S","N")</f>
        <v>S</v>
      </c>
      <c r="Z397" s="47" t="str">
        <f>IF(Q397=Balanza_de_Comprobación35[[#This Row],[Columna7]],"S","N")</f>
        <v>S</v>
      </c>
      <c r="AA397" s="47" t="str">
        <f>IF(R397=Balanza_de_Comprobación35[[#This Row],[Columna8]],"S","N")</f>
        <v>S</v>
      </c>
      <c r="AB397" s="47" t="str">
        <f>IF(S397=Balanza_de_Comprobación35[[#This Row],[Columna9]],"S","N")</f>
        <v>S</v>
      </c>
    </row>
    <row r="398" spans="1:28" x14ac:dyDescent="0.25">
      <c r="A398" s="33" t="s">
        <v>104</v>
      </c>
      <c r="B398" s="53" t="s">
        <v>660</v>
      </c>
      <c r="C398" s="3" t="s">
        <v>618</v>
      </c>
      <c r="D398" s="28">
        <v>0</v>
      </c>
      <c r="E398" s="28">
        <v>0</v>
      </c>
      <c r="F398" s="28">
        <v>230766</v>
      </c>
      <c r="G398" s="28">
        <v>230766</v>
      </c>
      <c r="H398" s="28">
        <v>0</v>
      </c>
      <c r="I398" s="29">
        <v>0</v>
      </c>
      <c r="K398" s="42" t="s">
        <v>104</v>
      </c>
      <c r="L398" s="43" t="s">
        <v>660</v>
      </c>
      <c r="M398" s="44" t="s">
        <v>618</v>
      </c>
      <c r="N398" s="45">
        <v>0</v>
      </c>
      <c r="O398" s="45">
        <v>0</v>
      </c>
      <c r="P398" s="45">
        <v>230766</v>
      </c>
      <c r="Q398" s="45">
        <v>230766</v>
      </c>
      <c r="R398" s="45">
        <v>0</v>
      </c>
      <c r="S398" s="46">
        <v>0</v>
      </c>
      <c r="T398" s="47" t="str">
        <f>IF(K398=Balanza_de_Comprobación35[[#This Row],[Columna1]],"S","N")</f>
        <v>S</v>
      </c>
      <c r="U398" s="47" t="str">
        <f>IF(L398=Balanza_de_Comprobación35[[#This Row],[Columna2]],"S","N")</f>
        <v>S</v>
      </c>
      <c r="V398" s="47" t="str">
        <f>IF(M398=Balanza_de_Comprobación35[[#This Row],[Columna3]],"S","N")</f>
        <v>S</v>
      </c>
      <c r="W398" s="47" t="str">
        <f>IF(N398=Balanza_de_Comprobación35[[#This Row],[Columna4]],"S","N")</f>
        <v>S</v>
      </c>
      <c r="X398" s="47" t="str">
        <f>IF(O398=Balanza_de_Comprobación35[[#This Row],[Columna5]],"S","N")</f>
        <v>S</v>
      </c>
      <c r="Y398" s="47" t="str">
        <f>IF(P398=Balanza_de_Comprobación35[[#This Row],[Columna6]],"S","N")</f>
        <v>S</v>
      </c>
      <c r="Z398" s="47" t="str">
        <f>IF(Q398=Balanza_de_Comprobación35[[#This Row],[Columna7]],"S","N")</f>
        <v>S</v>
      </c>
      <c r="AA398" s="47" t="str">
        <f>IF(R398=Balanza_de_Comprobación35[[#This Row],[Columna8]],"S","N")</f>
        <v>S</v>
      </c>
      <c r="AB398" s="47" t="str">
        <f>IF(S398=Balanza_de_Comprobación35[[#This Row],[Columna9]],"S","N")</f>
        <v>S</v>
      </c>
    </row>
    <row r="399" spans="1:28" x14ac:dyDescent="0.25">
      <c r="A399" s="33" t="s">
        <v>104</v>
      </c>
      <c r="B399" s="53" t="s">
        <v>661</v>
      </c>
      <c r="C399" s="3" t="s">
        <v>373</v>
      </c>
      <c r="D399" s="28">
        <v>0</v>
      </c>
      <c r="E399" s="28">
        <v>0</v>
      </c>
      <c r="F399" s="28">
        <v>230766</v>
      </c>
      <c r="G399" s="28">
        <v>230766</v>
      </c>
      <c r="H399" s="28">
        <v>0</v>
      </c>
      <c r="I399" s="29">
        <v>0</v>
      </c>
      <c r="K399" s="42" t="s">
        <v>104</v>
      </c>
      <c r="L399" s="43" t="s">
        <v>661</v>
      </c>
      <c r="M399" s="44" t="s">
        <v>373</v>
      </c>
      <c r="N399" s="45">
        <v>0</v>
      </c>
      <c r="O399" s="45">
        <v>0</v>
      </c>
      <c r="P399" s="45">
        <v>230766</v>
      </c>
      <c r="Q399" s="45">
        <v>230766</v>
      </c>
      <c r="R399" s="45">
        <v>0</v>
      </c>
      <c r="S399" s="46">
        <v>0</v>
      </c>
      <c r="T399" s="47" t="str">
        <f>IF(K399=Balanza_de_Comprobación35[[#This Row],[Columna1]],"S","N")</f>
        <v>S</v>
      </c>
      <c r="U399" s="47" t="str">
        <f>IF(L399=Balanza_de_Comprobación35[[#This Row],[Columna2]],"S","N")</f>
        <v>S</v>
      </c>
      <c r="V399" s="47" t="str">
        <f>IF(M399=Balanza_de_Comprobación35[[#This Row],[Columna3]],"S","N")</f>
        <v>S</v>
      </c>
      <c r="W399" s="47" t="str">
        <f>IF(N399=Balanza_de_Comprobación35[[#This Row],[Columna4]],"S","N")</f>
        <v>S</v>
      </c>
      <c r="X399" s="47" t="str">
        <f>IF(O399=Balanza_de_Comprobación35[[#This Row],[Columna5]],"S","N")</f>
        <v>S</v>
      </c>
      <c r="Y399" s="47" t="str">
        <f>IF(P399=Balanza_de_Comprobación35[[#This Row],[Columna6]],"S","N")</f>
        <v>S</v>
      </c>
      <c r="Z399" s="47" t="str">
        <f>IF(Q399=Balanza_de_Comprobación35[[#This Row],[Columna7]],"S","N")</f>
        <v>S</v>
      </c>
      <c r="AA399" s="47" t="str">
        <f>IF(R399=Balanza_de_Comprobación35[[#This Row],[Columna8]],"S","N")</f>
        <v>S</v>
      </c>
      <c r="AB399" s="47" t="str">
        <f>IF(S399=Balanza_de_Comprobación35[[#This Row],[Columna9]],"S","N")</f>
        <v>S</v>
      </c>
    </row>
    <row r="400" spans="1:28" x14ac:dyDescent="0.25">
      <c r="A400" s="33" t="s">
        <v>104</v>
      </c>
      <c r="B400" s="53" t="s">
        <v>662</v>
      </c>
      <c r="C400" s="3" t="s">
        <v>621</v>
      </c>
      <c r="D400" s="28">
        <v>0</v>
      </c>
      <c r="E400" s="28">
        <v>0</v>
      </c>
      <c r="F400" s="28">
        <v>7891414.1299999999</v>
      </c>
      <c r="G400" s="28">
        <v>10648489.130000001</v>
      </c>
      <c r="H400" s="28">
        <v>0</v>
      </c>
      <c r="I400" s="29">
        <v>2757075</v>
      </c>
      <c r="K400" s="42" t="s">
        <v>104</v>
      </c>
      <c r="L400" s="43" t="s">
        <v>662</v>
      </c>
      <c r="M400" s="44" t="s">
        <v>621</v>
      </c>
      <c r="N400" s="45">
        <v>0</v>
      </c>
      <c r="O400" s="45">
        <v>0</v>
      </c>
      <c r="P400" s="45">
        <v>7891414.1299999999</v>
      </c>
      <c r="Q400" s="45">
        <v>10648489.130000001</v>
      </c>
      <c r="R400" s="45">
        <v>0</v>
      </c>
      <c r="S400" s="46">
        <v>2757075</v>
      </c>
      <c r="T400" s="47" t="str">
        <f>IF(K400=Balanza_de_Comprobación35[[#This Row],[Columna1]],"S","N")</f>
        <v>S</v>
      </c>
      <c r="U400" s="47" t="str">
        <f>IF(L400=Balanza_de_Comprobación35[[#This Row],[Columna2]],"S","N")</f>
        <v>S</v>
      </c>
      <c r="V400" s="47" t="str">
        <f>IF(M400=Balanza_de_Comprobación35[[#This Row],[Columna3]],"S","N")</f>
        <v>S</v>
      </c>
      <c r="W400" s="47" t="str">
        <f>IF(N400=Balanza_de_Comprobación35[[#This Row],[Columna4]],"S","N")</f>
        <v>S</v>
      </c>
      <c r="X400" s="47" t="str">
        <f>IF(O400=Balanza_de_Comprobación35[[#This Row],[Columna5]],"S","N")</f>
        <v>S</v>
      </c>
      <c r="Y400" s="47" t="str">
        <f>IF(P400=Balanza_de_Comprobación35[[#This Row],[Columna6]],"S","N")</f>
        <v>S</v>
      </c>
      <c r="Z400" s="47" t="str">
        <f>IF(Q400=Balanza_de_Comprobación35[[#This Row],[Columna7]],"S","N")</f>
        <v>S</v>
      </c>
      <c r="AA400" s="47" t="str">
        <f>IF(R400=Balanza_de_Comprobación35[[#This Row],[Columna8]],"S","N")</f>
        <v>S</v>
      </c>
      <c r="AB400" s="47" t="str">
        <f>IF(S400=Balanza_de_Comprobación35[[#This Row],[Columna9]],"S","N")</f>
        <v>S</v>
      </c>
    </row>
    <row r="401" spans="1:28" x14ac:dyDescent="0.25">
      <c r="A401" s="33" t="s">
        <v>104</v>
      </c>
      <c r="B401" s="53" t="s">
        <v>663</v>
      </c>
      <c r="C401" s="3" t="s">
        <v>355</v>
      </c>
      <c r="D401" s="28">
        <v>0</v>
      </c>
      <c r="E401" s="28">
        <v>0</v>
      </c>
      <c r="F401" s="28">
        <v>7891414.1299999999</v>
      </c>
      <c r="G401" s="28">
        <v>10648489.130000001</v>
      </c>
      <c r="H401" s="28">
        <v>0</v>
      </c>
      <c r="I401" s="29">
        <v>2757075</v>
      </c>
      <c r="K401" s="42" t="s">
        <v>104</v>
      </c>
      <c r="L401" s="43" t="s">
        <v>663</v>
      </c>
      <c r="M401" s="44" t="s">
        <v>355</v>
      </c>
      <c r="N401" s="45">
        <v>0</v>
      </c>
      <c r="O401" s="45">
        <v>0</v>
      </c>
      <c r="P401" s="45">
        <v>7891414.1299999999</v>
      </c>
      <c r="Q401" s="45">
        <v>10648489.130000001</v>
      </c>
      <c r="R401" s="45">
        <v>0</v>
      </c>
      <c r="S401" s="46">
        <v>2757075</v>
      </c>
      <c r="T401" s="47" t="str">
        <f>IF(K401=Balanza_de_Comprobación35[[#This Row],[Columna1]],"S","N")</f>
        <v>S</v>
      </c>
      <c r="U401" s="47" t="str">
        <f>IF(L401=Balanza_de_Comprobación35[[#This Row],[Columna2]],"S","N")</f>
        <v>S</v>
      </c>
      <c r="V401" s="47" t="str">
        <f>IF(M401=Balanza_de_Comprobación35[[#This Row],[Columna3]],"S","N")</f>
        <v>S</v>
      </c>
      <c r="W401" s="47" t="str">
        <f>IF(N401=Balanza_de_Comprobación35[[#This Row],[Columna4]],"S","N")</f>
        <v>S</v>
      </c>
      <c r="X401" s="47" t="str">
        <f>IF(O401=Balanza_de_Comprobación35[[#This Row],[Columna5]],"S","N")</f>
        <v>S</v>
      </c>
      <c r="Y401" s="47" t="str">
        <f>IF(P401=Balanza_de_Comprobación35[[#This Row],[Columna6]],"S","N")</f>
        <v>S</v>
      </c>
      <c r="Z401" s="47" t="str">
        <f>IF(Q401=Balanza_de_Comprobación35[[#This Row],[Columna7]],"S","N")</f>
        <v>S</v>
      </c>
      <c r="AA401" s="47" t="str">
        <f>IF(R401=Balanza_de_Comprobación35[[#This Row],[Columna8]],"S","N")</f>
        <v>S</v>
      </c>
      <c r="AB401" s="47" t="str">
        <f>IF(S401=Balanza_de_Comprobación35[[#This Row],[Columna9]],"S","N")</f>
        <v>S</v>
      </c>
    </row>
    <row r="402" spans="1:28" x14ac:dyDescent="0.25">
      <c r="A402" s="33" t="s">
        <v>104</v>
      </c>
      <c r="B402" s="53" t="s">
        <v>664</v>
      </c>
      <c r="C402" s="3" t="s">
        <v>599</v>
      </c>
      <c r="D402" s="28">
        <v>0</v>
      </c>
      <c r="E402" s="28">
        <v>0</v>
      </c>
      <c r="F402" s="28">
        <v>65888939.530000001</v>
      </c>
      <c r="G402" s="28">
        <v>65888939.530000001</v>
      </c>
      <c r="H402" s="28">
        <v>0</v>
      </c>
      <c r="I402" s="29">
        <v>0</v>
      </c>
      <c r="K402" s="42" t="s">
        <v>104</v>
      </c>
      <c r="L402" s="43" t="s">
        <v>664</v>
      </c>
      <c r="M402" s="44" t="s">
        <v>599</v>
      </c>
      <c r="N402" s="45">
        <v>0</v>
      </c>
      <c r="O402" s="45">
        <v>0</v>
      </c>
      <c r="P402" s="45">
        <v>65888939.530000001</v>
      </c>
      <c r="Q402" s="45">
        <v>65888939.530000001</v>
      </c>
      <c r="R402" s="45">
        <v>0</v>
      </c>
      <c r="S402" s="46">
        <v>0</v>
      </c>
      <c r="T402" s="47" t="str">
        <f>IF(K402=Balanza_de_Comprobación35[[#This Row],[Columna1]],"S","N")</f>
        <v>S</v>
      </c>
      <c r="U402" s="47" t="str">
        <f>IF(L402=Balanza_de_Comprobación35[[#This Row],[Columna2]],"S","N")</f>
        <v>S</v>
      </c>
      <c r="V402" s="47" t="str">
        <f>IF(M402=Balanza_de_Comprobación35[[#This Row],[Columna3]],"S","N")</f>
        <v>S</v>
      </c>
      <c r="W402" s="47" t="str">
        <f>IF(N402=Balanza_de_Comprobación35[[#This Row],[Columna4]],"S","N")</f>
        <v>S</v>
      </c>
      <c r="X402" s="47" t="str">
        <f>IF(O402=Balanza_de_Comprobación35[[#This Row],[Columna5]],"S","N")</f>
        <v>S</v>
      </c>
      <c r="Y402" s="47" t="str">
        <f>IF(P402=Balanza_de_Comprobación35[[#This Row],[Columna6]],"S","N")</f>
        <v>S</v>
      </c>
      <c r="Z402" s="47" t="str">
        <f>IF(Q402=Balanza_de_Comprobación35[[#This Row],[Columna7]],"S","N")</f>
        <v>S</v>
      </c>
      <c r="AA402" s="47" t="str">
        <f>IF(R402=Balanza_de_Comprobación35[[#This Row],[Columna8]],"S","N")</f>
        <v>S</v>
      </c>
      <c r="AB402" s="47" t="str">
        <f>IF(S402=Balanza_de_Comprobación35[[#This Row],[Columna9]],"S","N")</f>
        <v>S</v>
      </c>
    </row>
    <row r="403" spans="1:28" x14ac:dyDescent="0.25">
      <c r="A403" s="33" t="s">
        <v>104</v>
      </c>
      <c r="B403" s="53" t="s">
        <v>665</v>
      </c>
      <c r="C403" s="3" t="s">
        <v>361</v>
      </c>
      <c r="D403" s="28">
        <v>0</v>
      </c>
      <c r="E403" s="28">
        <v>0</v>
      </c>
      <c r="F403" s="28">
        <v>65888939.530000001</v>
      </c>
      <c r="G403" s="28">
        <v>65888939.530000001</v>
      </c>
      <c r="H403" s="28">
        <v>0</v>
      </c>
      <c r="I403" s="29">
        <v>0</v>
      </c>
      <c r="K403" s="42" t="s">
        <v>104</v>
      </c>
      <c r="L403" s="43" t="s">
        <v>665</v>
      </c>
      <c r="M403" s="44" t="s">
        <v>361</v>
      </c>
      <c r="N403" s="45">
        <v>0</v>
      </c>
      <c r="O403" s="45">
        <v>0</v>
      </c>
      <c r="P403" s="45">
        <v>65888939.530000001</v>
      </c>
      <c r="Q403" s="45">
        <v>65888939.530000001</v>
      </c>
      <c r="R403" s="45">
        <v>0</v>
      </c>
      <c r="S403" s="46">
        <v>0</v>
      </c>
      <c r="T403" s="47" t="str">
        <f>IF(K403=Balanza_de_Comprobación35[[#This Row],[Columna1]],"S","N")</f>
        <v>S</v>
      </c>
      <c r="U403" s="47" t="str">
        <f>IF(L403=Balanza_de_Comprobación35[[#This Row],[Columna2]],"S","N")</f>
        <v>S</v>
      </c>
      <c r="V403" s="47" t="str">
        <f>IF(M403=Balanza_de_Comprobación35[[#This Row],[Columna3]],"S","N")</f>
        <v>S</v>
      </c>
      <c r="W403" s="47" t="str">
        <f>IF(N403=Balanza_de_Comprobación35[[#This Row],[Columna4]],"S","N")</f>
        <v>S</v>
      </c>
      <c r="X403" s="47" t="str">
        <f>IF(O403=Balanza_de_Comprobación35[[#This Row],[Columna5]],"S","N")</f>
        <v>S</v>
      </c>
      <c r="Y403" s="47" t="str">
        <f>IF(P403=Balanza_de_Comprobación35[[#This Row],[Columna6]],"S","N")</f>
        <v>S</v>
      </c>
      <c r="Z403" s="47" t="str">
        <f>IF(Q403=Balanza_de_Comprobación35[[#This Row],[Columna7]],"S","N")</f>
        <v>S</v>
      </c>
      <c r="AA403" s="47" t="str">
        <f>IF(R403=Balanza_de_Comprobación35[[#This Row],[Columna8]],"S","N")</f>
        <v>S</v>
      </c>
      <c r="AB403" s="47" t="str">
        <f>IF(S403=Balanza_de_Comprobación35[[#This Row],[Columna9]],"S","N")</f>
        <v>S</v>
      </c>
    </row>
    <row r="404" spans="1:28" x14ac:dyDescent="0.25">
      <c r="A404" s="33" t="s">
        <v>104</v>
      </c>
      <c r="B404" s="53" t="s">
        <v>666</v>
      </c>
      <c r="C404" s="3" t="s">
        <v>602</v>
      </c>
      <c r="D404" s="28">
        <v>0</v>
      </c>
      <c r="E404" s="28">
        <v>0</v>
      </c>
      <c r="F404" s="28">
        <v>330557300.94999999</v>
      </c>
      <c r="G404" s="28">
        <v>330557300.94999999</v>
      </c>
      <c r="H404" s="28">
        <v>0</v>
      </c>
      <c r="I404" s="29">
        <v>0</v>
      </c>
      <c r="K404" s="42" t="s">
        <v>104</v>
      </c>
      <c r="L404" s="43" t="s">
        <v>666</v>
      </c>
      <c r="M404" s="44" t="s">
        <v>602</v>
      </c>
      <c r="N404" s="45">
        <v>0</v>
      </c>
      <c r="O404" s="45">
        <v>0</v>
      </c>
      <c r="P404" s="45">
        <v>330557300.94999999</v>
      </c>
      <c r="Q404" s="45">
        <v>330557300.94999999</v>
      </c>
      <c r="R404" s="45">
        <v>0</v>
      </c>
      <c r="S404" s="46">
        <v>0</v>
      </c>
      <c r="T404" s="47" t="str">
        <f>IF(K404=Balanza_de_Comprobación35[[#This Row],[Columna1]],"S","N")</f>
        <v>S</v>
      </c>
      <c r="U404" s="47" t="str">
        <f>IF(L404=Balanza_de_Comprobación35[[#This Row],[Columna2]],"S","N")</f>
        <v>S</v>
      </c>
      <c r="V404" s="47" t="str">
        <f>IF(M404=Balanza_de_Comprobación35[[#This Row],[Columna3]],"S","N")</f>
        <v>S</v>
      </c>
      <c r="W404" s="47" t="str">
        <f>IF(N404=Balanza_de_Comprobación35[[#This Row],[Columna4]],"S","N")</f>
        <v>S</v>
      </c>
      <c r="X404" s="47" t="str">
        <f>IF(O404=Balanza_de_Comprobación35[[#This Row],[Columna5]],"S","N")</f>
        <v>S</v>
      </c>
      <c r="Y404" s="47" t="str">
        <f>IF(P404=Balanza_de_Comprobación35[[#This Row],[Columna6]],"S","N")</f>
        <v>S</v>
      </c>
      <c r="Z404" s="47" t="str">
        <f>IF(Q404=Balanza_de_Comprobación35[[#This Row],[Columna7]],"S","N")</f>
        <v>S</v>
      </c>
      <c r="AA404" s="47" t="str">
        <f>IF(R404=Balanza_de_Comprobación35[[#This Row],[Columna8]],"S","N")</f>
        <v>S</v>
      </c>
      <c r="AB404" s="47" t="str">
        <f>IF(S404=Balanza_de_Comprobación35[[#This Row],[Columna9]],"S","N")</f>
        <v>S</v>
      </c>
    </row>
    <row r="405" spans="1:28" x14ac:dyDescent="0.25">
      <c r="A405" s="33" t="s">
        <v>104</v>
      </c>
      <c r="B405" s="53" t="s">
        <v>667</v>
      </c>
      <c r="C405" s="3" t="s">
        <v>365</v>
      </c>
      <c r="D405" s="28">
        <v>0</v>
      </c>
      <c r="E405" s="28">
        <v>0</v>
      </c>
      <c r="F405" s="28">
        <v>330557300.94999999</v>
      </c>
      <c r="G405" s="28">
        <v>330557300.94999999</v>
      </c>
      <c r="H405" s="28">
        <v>0</v>
      </c>
      <c r="I405" s="29">
        <v>0</v>
      </c>
      <c r="K405" s="42" t="s">
        <v>104</v>
      </c>
      <c r="L405" s="43" t="s">
        <v>667</v>
      </c>
      <c r="M405" s="44" t="s">
        <v>365</v>
      </c>
      <c r="N405" s="45">
        <v>0</v>
      </c>
      <c r="O405" s="45">
        <v>0</v>
      </c>
      <c r="P405" s="45">
        <v>330557300.94999999</v>
      </c>
      <c r="Q405" s="45">
        <v>330557300.94999999</v>
      </c>
      <c r="R405" s="45">
        <v>0</v>
      </c>
      <c r="S405" s="46">
        <v>0</v>
      </c>
      <c r="T405" s="47" t="str">
        <f>IF(K405=Balanza_de_Comprobación35[[#This Row],[Columna1]],"S","N")</f>
        <v>S</v>
      </c>
      <c r="U405" s="47" t="str">
        <f>IF(L405=Balanza_de_Comprobación35[[#This Row],[Columna2]],"S","N")</f>
        <v>S</v>
      </c>
      <c r="V405" s="47" t="str">
        <f>IF(M405=Balanza_de_Comprobación35[[#This Row],[Columna3]],"S","N")</f>
        <v>S</v>
      </c>
      <c r="W405" s="47" t="str">
        <f>IF(N405=Balanza_de_Comprobación35[[#This Row],[Columna4]],"S","N")</f>
        <v>S</v>
      </c>
      <c r="X405" s="47" t="str">
        <f>IF(O405=Balanza_de_Comprobación35[[#This Row],[Columna5]],"S","N")</f>
        <v>S</v>
      </c>
      <c r="Y405" s="47" t="str">
        <f>IF(P405=Balanza_de_Comprobación35[[#This Row],[Columna6]],"S","N")</f>
        <v>S</v>
      </c>
      <c r="Z405" s="47" t="str">
        <f>IF(Q405=Balanza_de_Comprobación35[[#This Row],[Columna7]],"S","N")</f>
        <v>S</v>
      </c>
      <c r="AA405" s="47" t="str">
        <f>IF(R405=Balanza_de_Comprobación35[[#This Row],[Columna8]],"S","N")</f>
        <v>S</v>
      </c>
      <c r="AB405" s="47" t="str">
        <f>IF(S405=Balanza_de_Comprobación35[[#This Row],[Columna9]],"S","N")</f>
        <v>S</v>
      </c>
    </row>
    <row r="406" spans="1:28" x14ac:dyDescent="0.25">
      <c r="A406" s="33" t="s">
        <v>104</v>
      </c>
      <c r="B406" s="53" t="s">
        <v>668</v>
      </c>
      <c r="C406" s="3" t="s">
        <v>367</v>
      </c>
      <c r="D406" s="28">
        <v>0</v>
      </c>
      <c r="E406" s="28">
        <v>0</v>
      </c>
      <c r="F406" s="28">
        <v>330960828.94999999</v>
      </c>
      <c r="G406" s="28">
        <v>330960828.94999999</v>
      </c>
      <c r="H406" s="28">
        <v>0</v>
      </c>
      <c r="I406" s="29">
        <v>0</v>
      </c>
      <c r="K406" s="42" t="s">
        <v>104</v>
      </c>
      <c r="L406" s="43" t="s">
        <v>668</v>
      </c>
      <c r="M406" s="44" t="s">
        <v>367</v>
      </c>
      <c r="N406" s="45">
        <v>0</v>
      </c>
      <c r="O406" s="45">
        <v>0</v>
      </c>
      <c r="P406" s="45">
        <v>330960828.94999999</v>
      </c>
      <c r="Q406" s="45">
        <v>330960828.94999999</v>
      </c>
      <c r="R406" s="45">
        <v>0</v>
      </c>
      <c r="S406" s="46">
        <v>0</v>
      </c>
      <c r="T406" s="47" t="str">
        <f>IF(K406=Balanza_de_Comprobación35[[#This Row],[Columna1]],"S","N")</f>
        <v>S</v>
      </c>
      <c r="U406" s="47" t="str">
        <f>IF(L406=Balanza_de_Comprobación35[[#This Row],[Columna2]],"S","N")</f>
        <v>S</v>
      </c>
      <c r="V406" s="47" t="str">
        <f>IF(M406=Balanza_de_Comprobación35[[#This Row],[Columna3]],"S","N")</f>
        <v>S</v>
      </c>
      <c r="W406" s="47" t="str">
        <f>IF(N406=Balanza_de_Comprobación35[[#This Row],[Columna4]],"S","N")</f>
        <v>S</v>
      </c>
      <c r="X406" s="47" t="str">
        <f>IF(O406=Balanza_de_Comprobación35[[#This Row],[Columna5]],"S","N")</f>
        <v>S</v>
      </c>
      <c r="Y406" s="47" t="str">
        <f>IF(P406=Balanza_de_Comprobación35[[#This Row],[Columna6]],"S","N")</f>
        <v>S</v>
      </c>
      <c r="Z406" s="47" t="str">
        <f>IF(Q406=Balanza_de_Comprobación35[[#This Row],[Columna7]],"S","N")</f>
        <v>S</v>
      </c>
      <c r="AA406" s="47" t="str">
        <f>IF(R406=Balanza_de_Comprobación35[[#This Row],[Columna8]],"S","N")</f>
        <v>S</v>
      </c>
      <c r="AB406" s="47" t="str">
        <f>IF(S406=Balanza_de_Comprobación35[[#This Row],[Columna9]],"S","N")</f>
        <v>S</v>
      </c>
    </row>
    <row r="407" spans="1:28" x14ac:dyDescent="0.25">
      <c r="A407" s="33" t="s">
        <v>104</v>
      </c>
      <c r="B407" s="53" t="s">
        <v>669</v>
      </c>
      <c r="C407" s="3" t="s">
        <v>369</v>
      </c>
      <c r="D407" s="28">
        <v>0</v>
      </c>
      <c r="E407" s="28">
        <v>0</v>
      </c>
      <c r="F407" s="28">
        <v>-403528</v>
      </c>
      <c r="G407" s="28">
        <v>-403528</v>
      </c>
      <c r="H407" s="28">
        <v>0</v>
      </c>
      <c r="I407" s="29">
        <v>0</v>
      </c>
      <c r="K407" s="42" t="s">
        <v>104</v>
      </c>
      <c r="L407" s="43" t="s">
        <v>669</v>
      </c>
      <c r="M407" s="44" t="s">
        <v>369</v>
      </c>
      <c r="N407" s="45">
        <v>0</v>
      </c>
      <c r="O407" s="45">
        <v>0</v>
      </c>
      <c r="P407" s="45">
        <v>-403528</v>
      </c>
      <c r="Q407" s="45">
        <v>-403528</v>
      </c>
      <c r="R407" s="45">
        <v>0</v>
      </c>
      <c r="S407" s="46">
        <v>0</v>
      </c>
      <c r="T407" s="47" t="str">
        <f>IF(K407=Balanza_de_Comprobación35[[#This Row],[Columna1]],"S","N")</f>
        <v>S</v>
      </c>
      <c r="U407" s="47" t="str">
        <f>IF(L407=Balanza_de_Comprobación35[[#This Row],[Columna2]],"S","N")</f>
        <v>S</v>
      </c>
      <c r="V407" s="47" t="str">
        <f>IF(M407=Balanza_de_Comprobación35[[#This Row],[Columna3]],"S","N")</f>
        <v>S</v>
      </c>
      <c r="W407" s="47" t="str">
        <f>IF(N407=Balanza_de_Comprobación35[[#This Row],[Columna4]],"S","N")</f>
        <v>S</v>
      </c>
      <c r="X407" s="47" t="str">
        <f>IF(O407=Balanza_de_Comprobación35[[#This Row],[Columna5]],"S","N")</f>
        <v>S</v>
      </c>
      <c r="Y407" s="47" t="str">
        <f>IF(P407=Balanza_de_Comprobación35[[#This Row],[Columna6]],"S","N")</f>
        <v>S</v>
      </c>
      <c r="Z407" s="47" t="str">
        <f>IF(Q407=Balanza_de_Comprobación35[[#This Row],[Columna7]],"S","N")</f>
        <v>S</v>
      </c>
      <c r="AA407" s="47" t="str">
        <f>IF(R407=Balanza_de_Comprobación35[[#This Row],[Columna8]],"S","N")</f>
        <v>S</v>
      </c>
      <c r="AB407" s="47" t="str">
        <f>IF(S407=Balanza_de_Comprobación35[[#This Row],[Columna9]],"S","N")</f>
        <v>S</v>
      </c>
    </row>
    <row r="408" spans="1:28" x14ac:dyDescent="0.25">
      <c r="A408" s="33" t="s">
        <v>104</v>
      </c>
      <c r="B408" s="53" t="s">
        <v>670</v>
      </c>
      <c r="C408" s="3" t="s">
        <v>671</v>
      </c>
      <c r="D408" s="28">
        <v>0</v>
      </c>
      <c r="E408" s="28">
        <v>8964436268.5499992</v>
      </c>
      <c r="F408" s="28">
        <v>0</v>
      </c>
      <c r="G408" s="28">
        <v>407072983.48000002</v>
      </c>
      <c r="H408" s="28">
        <v>0</v>
      </c>
      <c r="I408" s="29">
        <v>9371509252.0300007</v>
      </c>
      <c r="K408" s="42" t="s">
        <v>104</v>
      </c>
      <c r="L408" s="43" t="s">
        <v>670</v>
      </c>
      <c r="M408" s="44" t="s">
        <v>671</v>
      </c>
      <c r="N408" s="45">
        <v>0</v>
      </c>
      <c r="O408" s="45">
        <v>8964436268.5499992</v>
      </c>
      <c r="P408" s="45">
        <v>0</v>
      </c>
      <c r="Q408" s="45">
        <v>407072983.48000002</v>
      </c>
      <c r="R408" s="45">
        <v>0</v>
      </c>
      <c r="S408" s="46">
        <v>9371509252.0300007</v>
      </c>
      <c r="T408" s="47" t="str">
        <f>IF(K408=Balanza_de_Comprobación35[[#This Row],[Columna1]],"S","N")</f>
        <v>S</v>
      </c>
      <c r="U408" s="47" t="str">
        <f>IF(L408=Balanza_de_Comprobación35[[#This Row],[Columna2]],"S","N")</f>
        <v>S</v>
      </c>
      <c r="V408" s="47" t="str">
        <f>IF(M408=Balanza_de_Comprobación35[[#This Row],[Columna3]],"S","N")</f>
        <v>S</v>
      </c>
      <c r="W408" s="47" t="str">
        <f>IF(N408=Balanza_de_Comprobación35[[#This Row],[Columna4]],"S","N")</f>
        <v>S</v>
      </c>
      <c r="X408" s="47" t="str">
        <f>IF(O408=Balanza_de_Comprobación35[[#This Row],[Columna5]],"S","N")</f>
        <v>S</v>
      </c>
      <c r="Y408" s="47" t="str">
        <f>IF(P408=Balanza_de_Comprobación35[[#This Row],[Columna6]],"S","N")</f>
        <v>S</v>
      </c>
      <c r="Z408" s="47" t="str">
        <f>IF(Q408=Balanza_de_Comprobación35[[#This Row],[Columna7]],"S","N")</f>
        <v>S</v>
      </c>
      <c r="AA408" s="47" t="str">
        <f>IF(R408=Balanza_de_Comprobación35[[#This Row],[Columna8]],"S","N")</f>
        <v>S</v>
      </c>
      <c r="AB408" s="47" t="str">
        <f>IF(S408=Balanza_de_Comprobación35[[#This Row],[Columna9]],"S","N")</f>
        <v>S</v>
      </c>
    </row>
    <row r="409" spans="1:28" x14ac:dyDescent="0.25">
      <c r="A409" s="33" t="s">
        <v>104</v>
      </c>
      <c r="B409" s="53" t="s">
        <v>672</v>
      </c>
      <c r="C409" s="3" t="s">
        <v>99</v>
      </c>
      <c r="D409" s="28">
        <v>0</v>
      </c>
      <c r="E409" s="28">
        <v>8686741.1799999997</v>
      </c>
      <c r="F409" s="28">
        <v>0</v>
      </c>
      <c r="G409" s="28">
        <v>680120.82</v>
      </c>
      <c r="H409" s="28">
        <v>0</v>
      </c>
      <c r="I409" s="29">
        <v>9366862</v>
      </c>
      <c r="K409" s="42" t="s">
        <v>104</v>
      </c>
      <c r="L409" s="43" t="s">
        <v>672</v>
      </c>
      <c r="M409" s="44" t="s">
        <v>99</v>
      </c>
      <c r="N409" s="45">
        <v>0</v>
      </c>
      <c r="O409" s="45">
        <v>8686741.1799999997</v>
      </c>
      <c r="P409" s="45">
        <v>0</v>
      </c>
      <c r="Q409" s="45">
        <v>680120.82</v>
      </c>
      <c r="R409" s="45">
        <v>0</v>
      </c>
      <c r="S409" s="46">
        <v>9366862</v>
      </c>
      <c r="T409" s="47" t="str">
        <f>IF(K409=Balanza_de_Comprobación35[[#This Row],[Columna1]],"S","N")</f>
        <v>S</v>
      </c>
      <c r="U409" s="47" t="str">
        <f>IF(L409=Balanza_de_Comprobación35[[#This Row],[Columna2]],"S","N")</f>
        <v>S</v>
      </c>
      <c r="V409" s="47" t="str">
        <f>IF(M409=Balanza_de_Comprobación35[[#This Row],[Columna3]],"S","N")</f>
        <v>S</v>
      </c>
      <c r="W409" s="47" t="str">
        <f>IF(N409=Balanza_de_Comprobación35[[#This Row],[Columna4]],"S","N")</f>
        <v>S</v>
      </c>
      <c r="X409" s="47" t="str">
        <f>IF(O409=Balanza_de_Comprobación35[[#This Row],[Columna5]],"S","N")</f>
        <v>S</v>
      </c>
      <c r="Y409" s="47" t="str">
        <f>IF(P409=Balanza_de_Comprobación35[[#This Row],[Columna6]],"S","N")</f>
        <v>S</v>
      </c>
      <c r="Z409" s="47" t="str">
        <f>IF(Q409=Balanza_de_Comprobación35[[#This Row],[Columna7]],"S","N")</f>
        <v>S</v>
      </c>
      <c r="AA409" s="47" t="str">
        <f>IF(R409=Balanza_de_Comprobación35[[#This Row],[Columna8]],"S","N")</f>
        <v>S</v>
      </c>
      <c r="AB409" s="47" t="str">
        <f>IF(S409=Balanza_de_Comprobación35[[#This Row],[Columna9]],"S","N")</f>
        <v>S</v>
      </c>
    </row>
    <row r="410" spans="1:28" x14ac:dyDescent="0.25">
      <c r="A410" s="33" t="s">
        <v>104</v>
      </c>
      <c r="B410" s="53" t="s">
        <v>673</v>
      </c>
      <c r="C410" s="3" t="s">
        <v>333</v>
      </c>
      <c r="D410" s="28">
        <v>0</v>
      </c>
      <c r="E410" s="28">
        <v>8686741.1799999997</v>
      </c>
      <c r="F410" s="28">
        <v>0</v>
      </c>
      <c r="G410" s="28">
        <v>680120.82</v>
      </c>
      <c r="H410" s="28">
        <v>0</v>
      </c>
      <c r="I410" s="29">
        <v>9366862</v>
      </c>
      <c r="K410" s="42" t="s">
        <v>104</v>
      </c>
      <c r="L410" s="43" t="s">
        <v>673</v>
      </c>
      <c r="M410" s="44" t="s">
        <v>333</v>
      </c>
      <c r="N410" s="45">
        <v>0</v>
      </c>
      <c r="O410" s="45">
        <v>8686741.1799999997</v>
      </c>
      <c r="P410" s="45">
        <v>0</v>
      </c>
      <c r="Q410" s="45">
        <v>680120.82</v>
      </c>
      <c r="R410" s="45">
        <v>0</v>
      </c>
      <c r="S410" s="46">
        <v>9366862</v>
      </c>
      <c r="T410" s="47" t="str">
        <f>IF(K410=Balanza_de_Comprobación35[[#This Row],[Columna1]],"S","N")</f>
        <v>S</v>
      </c>
      <c r="U410" s="47" t="str">
        <f>IF(L410=Balanza_de_Comprobación35[[#This Row],[Columna2]],"S","N")</f>
        <v>S</v>
      </c>
      <c r="V410" s="47" t="str">
        <f>IF(M410=Balanza_de_Comprobación35[[#This Row],[Columna3]],"S","N")</f>
        <v>S</v>
      </c>
      <c r="W410" s="47" t="str">
        <f>IF(N410=Balanza_de_Comprobación35[[#This Row],[Columna4]],"S","N")</f>
        <v>S</v>
      </c>
      <c r="X410" s="47" t="str">
        <f>IF(O410=Balanza_de_Comprobación35[[#This Row],[Columna5]],"S","N")</f>
        <v>S</v>
      </c>
      <c r="Y410" s="47" t="str">
        <f>IF(P410=Balanza_de_Comprobación35[[#This Row],[Columna6]],"S","N")</f>
        <v>S</v>
      </c>
      <c r="Z410" s="47" t="str">
        <f>IF(Q410=Balanza_de_Comprobación35[[#This Row],[Columna7]],"S","N")</f>
        <v>S</v>
      </c>
      <c r="AA410" s="47" t="str">
        <f>IF(R410=Balanza_de_Comprobación35[[#This Row],[Columna8]],"S","N")</f>
        <v>S</v>
      </c>
      <c r="AB410" s="47" t="str">
        <f>IF(S410=Balanza_de_Comprobación35[[#This Row],[Columna9]],"S","N")</f>
        <v>S</v>
      </c>
    </row>
    <row r="411" spans="1:28" x14ac:dyDescent="0.25">
      <c r="A411" s="33" t="s">
        <v>104</v>
      </c>
      <c r="B411" s="53" t="s">
        <v>674</v>
      </c>
      <c r="C411" s="3" t="s">
        <v>335</v>
      </c>
      <c r="D411" s="28">
        <v>0</v>
      </c>
      <c r="E411" s="28">
        <v>475999.75</v>
      </c>
      <c r="F411" s="28">
        <v>0</v>
      </c>
      <c r="G411" s="28">
        <v>64093.68</v>
      </c>
      <c r="H411" s="28">
        <v>0</v>
      </c>
      <c r="I411" s="29">
        <v>540093.43000000005</v>
      </c>
      <c r="K411" s="42" t="s">
        <v>104</v>
      </c>
      <c r="L411" s="43" t="s">
        <v>674</v>
      </c>
      <c r="M411" s="44" t="s">
        <v>335</v>
      </c>
      <c r="N411" s="45">
        <v>0</v>
      </c>
      <c r="O411" s="45">
        <v>475999.75</v>
      </c>
      <c r="P411" s="45">
        <v>0</v>
      </c>
      <c r="Q411" s="45">
        <v>64093.68</v>
      </c>
      <c r="R411" s="45">
        <v>0</v>
      </c>
      <c r="S411" s="46">
        <v>540093.43000000005</v>
      </c>
      <c r="T411" s="47" t="str">
        <f>IF(K411=Balanza_de_Comprobación35[[#This Row],[Columna1]],"S","N")</f>
        <v>S</v>
      </c>
      <c r="U411" s="47" t="str">
        <f>IF(L411=Balanza_de_Comprobación35[[#This Row],[Columna2]],"S","N")</f>
        <v>S</v>
      </c>
      <c r="V411" s="47" t="str">
        <f>IF(M411=Balanza_de_Comprobación35[[#This Row],[Columna3]],"S","N")</f>
        <v>S</v>
      </c>
      <c r="W411" s="47" t="str">
        <f>IF(N411=Balanza_de_Comprobación35[[#This Row],[Columna4]],"S","N")</f>
        <v>S</v>
      </c>
      <c r="X411" s="47" t="str">
        <f>IF(O411=Balanza_de_Comprobación35[[#This Row],[Columna5]],"S","N")</f>
        <v>S</v>
      </c>
      <c r="Y411" s="47" t="str">
        <f>IF(P411=Balanza_de_Comprobación35[[#This Row],[Columna6]],"S","N")</f>
        <v>S</v>
      </c>
      <c r="Z411" s="47" t="str">
        <f>IF(Q411=Balanza_de_Comprobación35[[#This Row],[Columna7]],"S","N")</f>
        <v>S</v>
      </c>
      <c r="AA411" s="47" t="str">
        <f>IF(R411=Balanza_de_Comprobación35[[#This Row],[Columna8]],"S","N")</f>
        <v>S</v>
      </c>
      <c r="AB411" s="47" t="str">
        <f>IF(S411=Balanza_de_Comprobación35[[#This Row],[Columna9]],"S","N")</f>
        <v>S</v>
      </c>
    </row>
    <row r="412" spans="1:28" x14ac:dyDescent="0.25">
      <c r="A412" s="33" t="s">
        <v>104</v>
      </c>
      <c r="B412" s="53" t="s">
        <v>675</v>
      </c>
      <c r="C412" s="3" t="s">
        <v>71</v>
      </c>
      <c r="D412" s="28">
        <v>0</v>
      </c>
      <c r="E412" s="28">
        <v>2926739.35</v>
      </c>
      <c r="F412" s="28">
        <v>0</v>
      </c>
      <c r="G412" s="28">
        <v>210034.93</v>
      </c>
      <c r="H412" s="28">
        <v>0</v>
      </c>
      <c r="I412" s="29">
        <v>3136774.28</v>
      </c>
      <c r="K412" s="42" t="s">
        <v>104</v>
      </c>
      <c r="L412" s="43" t="s">
        <v>675</v>
      </c>
      <c r="M412" s="44" t="s">
        <v>71</v>
      </c>
      <c r="N412" s="45">
        <v>0</v>
      </c>
      <c r="O412" s="45">
        <v>2926739.35</v>
      </c>
      <c r="P412" s="45">
        <v>0</v>
      </c>
      <c r="Q412" s="45">
        <v>210034.93</v>
      </c>
      <c r="R412" s="45">
        <v>0</v>
      </c>
      <c r="S412" s="46">
        <v>3136774.28</v>
      </c>
      <c r="T412" s="47" t="str">
        <f>IF(K412=Balanza_de_Comprobación35[[#This Row],[Columna1]],"S","N")</f>
        <v>S</v>
      </c>
      <c r="U412" s="47" t="str">
        <f>IF(L412=Balanza_de_Comprobación35[[#This Row],[Columna2]],"S","N")</f>
        <v>S</v>
      </c>
      <c r="V412" s="47" t="str">
        <f>IF(M412=Balanza_de_Comprobación35[[#This Row],[Columna3]],"S","N")</f>
        <v>S</v>
      </c>
      <c r="W412" s="47" t="str">
        <f>IF(N412=Balanza_de_Comprobación35[[#This Row],[Columna4]],"S","N")</f>
        <v>S</v>
      </c>
      <c r="X412" s="47" t="str">
        <f>IF(O412=Balanza_de_Comprobación35[[#This Row],[Columna5]],"S","N")</f>
        <v>S</v>
      </c>
      <c r="Y412" s="47" t="str">
        <f>IF(P412=Balanza_de_Comprobación35[[#This Row],[Columna6]],"S","N")</f>
        <v>S</v>
      </c>
      <c r="Z412" s="47" t="str">
        <f>IF(Q412=Balanza_de_Comprobación35[[#This Row],[Columna7]],"S","N")</f>
        <v>S</v>
      </c>
      <c r="AA412" s="47" t="str">
        <f>IF(R412=Balanza_de_Comprobación35[[#This Row],[Columna8]],"S","N")</f>
        <v>S</v>
      </c>
      <c r="AB412" s="47" t="str">
        <f>IF(S412=Balanza_de_Comprobación35[[#This Row],[Columna9]],"S","N")</f>
        <v>S</v>
      </c>
    </row>
    <row r="413" spans="1:28" x14ac:dyDescent="0.25">
      <c r="A413" s="33" t="s">
        <v>104</v>
      </c>
      <c r="B413" s="53" t="s">
        <v>676</v>
      </c>
      <c r="C413" s="3" t="s">
        <v>338</v>
      </c>
      <c r="D413" s="28">
        <v>0</v>
      </c>
      <c r="E413" s="28">
        <v>181341.04</v>
      </c>
      <c r="F413" s="28">
        <v>0</v>
      </c>
      <c r="G413" s="28">
        <v>30502.31</v>
      </c>
      <c r="H413" s="28">
        <v>0</v>
      </c>
      <c r="I413" s="29">
        <v>211843.35</v>
      </c>
      <c r="K413" s="42" t="s">
        <v>104</v>
      </c>
      <c r="L413" s="43" t="s">
        <v>676</v>
      </c>
      <c r="M413" s="44" t="s">
        <v>338</v>
      </c>
      <c r="N413" s="45">
        <v>0</v>
      </c>
      <c r="O413" s="45">
        <v>181341.04</v>
      </c>
      <c r="P413" s="45">
        <v>0</v>
      </c>
      <c r="Q413" s="45">
        <v>30502.31</v>
      </c>
      <c r="R413" s="45">
        <v>0</v>
      </c>
      <c r="S413" s="46">
        <v>211843.35</v>
      </c>
      <c r="T413" s="47" t="str">
        <f>IF(K413=Balanza_de_Comprobación35[[#This Row],[Columna1]],"S","N")</f>
        <v>S</v>
      </c>
      <c r="U413" s="47" t="str">
        <f>IF(L413=Balanza_de_Comprobación35[[#This Row],[Columna2]],"S","N")</f>
        <v>S</v>
      </c>
      <c r="V413" s="47" t="str">
        <f>IF(M413=Balanza_de_Comprobación35[[#This Row],[Columna3]],"S","N")</f>
        <v>S</v>
      </c>
      <c r="W413" s="47" t="str">
        <f>IF(N413=Balanza_de_Comprobación35[[#This Row],[Columna4]],"S","N")</f>
        <v>S</v>
      </c>
      <c r="X413" s="47" t="str">
        <f>IF(O413=Balanza_de_Comprobación35[[#This Row],[Columna5]],"S","N")</f>
        <v>S</v>
      </c>
      <c r="Y413" s="47" t="str">
        <f>IF(P413=Balanza_de_Comprobación35[[#This Row],[Columna6]],"S","N")</f>
        <v>S</v>
      </c>
      <c r="Z413" s="47" t="str">
        <f>IF(Q413=Balanza_de_Comprobación35[[#This Row],[Columna7]],"S","N")</f>
        <v>S</v>
      </c>
      <c r="AA413" s="47" t="str">
        <f>IF(R413=Balanza_de_Comprobación35[[#This Row],[Columna8]],"S","N")</f>
        <v>S</v>
      </c>
      <c r="AB413" s="47" t="str">
        <f>IF(S413=Balanza_de_Comprobación35[[#This Row],[Columna9]],"S","N")</f>
        <v>S</v>
      </c>
    </row>
    <row r="414" spans="1:28" x14ac:dyDescent="0.25">
      <c r="A414" s="33" t="s">
        <v>104</v>
      </c>
      <c r="B414" s="53" t="s">
        <v>677</v>
      </c>
      <c r="C414" s="3" t="s">
        <v>340</v>
      </c>
      <c r="D414" s="28">
        <v>0</v>
      </c>
      <c r="E414" s="28">
        <v>5020619.8600000003</v>
      </c>
      <c r="F414" s="28">
        <v>0</v>
      </c>
      <c r="G414" s="28">
        <v>369103.44</v>
      </c>
      <c r="H414" s="28">
        <v>0</v>
      </c>
      <c r="I414" s="29">
        <v>5389723.2999999998</v>
      </c>
      <c r="K414" s="42" t="s">
        <v>104</v>
      </c>
      <c r="L414" s="43" t="s">
        <v>677</v>
      </c>
      <c r="M414" s="44" t="s">
        <v>340</v>
      </c>
      <c r="N414" s="45">
        <v>0</v>
      </c>
      <c r="O414" s="45">
        <v>5020619.8600000003</v>
      </c>
      <c r="P414" s="45">
        <v>0</v>
      </c>
      <c r="Q414" s="45">
        <v>369103.44</v>
      </c>
      <c r="R414" s="45">
        <v>0</v>
      </c>
      <c r="S414" s="46">
        <v>5389723.2999999998</v>
      </c>
      <c r="T414" s="47" t="str">
        <f>IF(K414=Balanza_de_Comprobación35[[#This Row],[Columna1]],"S","N")</f>
        <v>S</v>
      </c>
      <c r="U414" s="47" t="str">
        <f>IF(L414=Balanza_de_Comprobación35[[#This Row],[Columna2]],"S","N")</f>
        <v>S</v>
      </c>
      <c r="V414" s="47" t="str">
        <f>IF(M414=Balanza_de_Comprobación35[[#This Row],[Columna3]],"S","N")</f>
        <v>S</v>
      </c>
      <c r="W414" s="47" t="str">
        <f>IF(N414=Balanza_de_Comprobación35[[#This Row],[Columna4]],"S","N")</f>
        <v>S</v>
      </c>
      <c r="X414" s="47" t="str">
        <f>IF(O414=Balanza_de_Comprobación35[[#This Row],[Columna5]],"S","N")</f>
        <v>S</v>
      </c>
      <c r="Y414" s="47" t="str">
        <f>IF(P414=Balanza_de_Comprobación35[[#This Row],[Columna6]],"S","N")</f>
        <v>S</v>
      </c>
      <c r="Z414" s="47" t="str">
        <f>IF(Q414=Balanza_de_Comprobación35[[#This Row],[Columna7]],"S","N")</f>
        <v>S</v>
      </c>
      <c r="AA414" s="47" t="str">
        <f>IF(R414=Balanza_de_Comprobación35[[#This Row],[Columna8]],"S","N")</f>
        <v>S</v>
      </c>
      <c r="AB414" s="47" t="str">
        <f>IF(S414=Balanza_de_Comprobación35[[#This Row],[Columna9]],"S","N")</f>
        <v>S</v>
      </c>
    </row>
    <row r="415" spans="1:28" x14ac:dyDescent="0.25">
      <c r="A415" s="33" t="s">
        <v>104</v>
      </c>
      <c r="B415" s="53" t="s">
        <v>678</v>
      </c>
      <c r="C415" s="3" t="s">
        <v>302</v>
      </c>
      <c r="D415" s="28">
        <v>0</v>
      </c>
      <c r="E415" s="28">
        <v>82041.179999999993</v>
      </c>
      <c r="F415" s="28">
        <v>0</v>
      </c>
      <c r="G415" s="28">
        <v>6386.46</v>
      </c>
      <c r="H415" s="28">
        <v>0</v>
      </c>
      <c r="I415" s="29">
        <v>88427.64</v>
      </c>
      <c r="K415" s="42" t="s">
        <v>104</v>
      </c>
      <c r="L415" s="43" t="s">
        <v>678</v>
      </c>
      <c r="M415" s="44" t="s">
        <v>302</v>
      </c>
      <c r="N415" s="45">
        <v>0</v>
      </c>
      <c r="O415" s="45">
        <v>82041.179999999993</v>
      </c>
      <c r="P415" s="45">
        <v>0</v>
      </c>
      <c r="Q415" s="45">
        <v>6386.46</v>
      </c>
      <c r="R415" s="45">
        <v>0</v>
      </c>
      <c r="S415" s="46">
        <v>88427.64</v>
      </c>
      <c r="T415" s="47" t="str">
        <f>IF(K415=Balanza_de_Comprobación35[[#This Row],[Columna1]],"S","N")</f>
        <v>S</v>
      </c>
      <c r="U415" s="47" t="str">
        <f>IF(L415=Balanza_de_Comprobación35[[#This Row],[Columna2]],"S","N")</f>
        <v>S</v>
      </c>
      <c r="V415" s="47" t="str">
        <f>IF(M415=Balanza_de_Comprobación35[[#This Row],[Columna3]],"S","N")</f>
        <v>S</v>
      </c>
      <c r="W415" s="47" t="str">
        <f>IF(N415=Balanza_de_Comprobación35[[#This Row],[Columna4]],"S","N")</f>
        <v>S</v>
      </c>
      <c r="X415" s="47" t="str">
        <f>IF(O415=Balanza_de_Comprobación35[[#This Row],[Columna5]],"S","N")</f>
        <v>S</v>
      </c>
      <c r="Y415" s="47" t="str">
        <f>IF(P415=Balanza_de_Comprobación35[[#This Row],[Columna6]],"S","N")</f>
        <v>S</v>
      </c>
      <c r="Z415" s="47" t="str">
        <f>IF(Q415=Balanza_de_Comprobación35[[#This Row],[Columna7]],"S","N")</f>
        <v>S</v>
      </c>
      <c r="AA415" s="47" t="str">
        <f>IF(R415=Balanza_de_Comprobación35[[#This Row],[Columna8]],"S","N")</f>
        <v>S</v>
      </c>
      <c r="AB415" s="47" t="str">
        <f>IF(S415=Balanza_de_Comprobación35[[#This Row],[Columna9]],"S","N")</f>
        <v>S</v>
      </c>
    </row>
    <row r="416" spans="1:28" x14ac:dyDescent="0.25">
      <c r="A416" s="33" t="s">
        <v>104</v>
      </c>
      <c r="B416" s="53" t="s">
        <v>679</v>
      </c>
      <c r="C416" s="3" t="s">
        <v>596</v>
      </c>
      <c r="D416" s="28">
        <v>0</v>
      </c>
      <c r="E416" s="28">
        <v>12741093.74</v>
      </c>
      <c r="F416" s="28">
        <v>0</v>
      </c>
      <c r="G416" s="28">
        <v>1824442.05</v>
      </c>
      <c r="H416" s="28">
        <v>0</v>
      </c>
      <c r="I416" s="29">
        <v>14565535.789999999</v>
      </c>
      <c r="K416" s="42" t="s">
        <v>104</v>
      </c>
      <c r="L416" s="43" t="s">
        <v>679</v>
      </c>
      <c r="M416" s="44" t="s">
        <v>596</v>
      </c>
      <c r="N416" s="45">
        <v>0</v>
      </c>
      <c r="O416" s="45">
        <v>12741093.74</v>
      </c>
      <c r="P416" s="45">
        <v>0</v>
      </c>
      <c r="Q416" s="45">
        <v>1824442.05</v>
      </c>
      <c r="R416" s="45">
        <v>0</v>
      </c>
      <c r="S416" s="46">
        <v>14565535.789999999</v>
      </c>
      <c r="T416" s="47" t="str">
        <f>IF(K416=Balanza_de_Comprobación35[[#This Row],[Columna1]],"S","N")</f>
        <v>S</v>
      </c>
      <c r="U416" s="47" t="str">
        <f>IF(L416=Balanza_de_Comprobación35[[#This Row],[Columna2]],"S","N")</f>
        <v>S</v>
      </c>
      <c r="V416" s="47" t="str">
        <f>IF(M416=Balanza_de_Comprobación35[[#This Row],[Columna3]],"S","N")</f>
        <v>S</v>
      </c>
      <c r="W416" s="47" t="str">
        <f>IF(N416=Balanza_de_Comprobación35[[#This Row],[Columna4]],"S","N")</f>
        <v>S</v>
      </c>
      <c r="X416" s="47" t="str">
        <f>IF(O416=Balanza_de_Comprobación35[[#This Row],[Columna5]],"S","N")</f>
        <v>S</v>
      </c>
      <c r="Y416" s="47" t="str">
        <f>IF(P416=Balanza_de_Comprobación35[[#This Row],[Columna6]],"S","N")</f>
        <v>S</v>
      </c>
      <c r="Z416" s="47" t="str">
        <f>IF(Q416=Balanza_de_Comprobación35[[#This Row],[Columna7]],"S","N")</f>
        <v>S</v>
      </c>
      <c r="AA416" s="47" t="str">
        <f>IF(R416=Balanza_de_Comprobación35[[#This Row],[Columna8]],"S","N")</f>
        <v>S</v>
      </c>
      <c r="AB416" s="47" t="str">
        <f>IF(S416=Balanza_de_Comprobación35[[#This Row],[Columna9]],"S","N")</f>
        <v>S</v>
      </c>
    </row>
    <row r="417" spans="1:28" x14ac:dyDescent="0.25">
      <c r="A417" s="33" t="s">
        <v>104</v>
      </c>
      <c r="B417" s="53" t="s">
        <v>680</v>
      </c>
      <c r="C417" s="3" t="s">
        <v>347</v>
      </c>
      <c r="D417" s="28">
        <v>0</v>
      </c>
      <c r="E417" s="28">
        <v>12741093.74</v>
      </c>
      <c r="F417" s="28">
        <v>0</v>
      </c>
      <c r="G417" s="28">
        <v>1824442.05</v>
      </c>
      <c r="H417" s="28">
        <v>0</v>
      </c>
      <c r="I417" s="29">
        <v>14565535.789999999</v>
      </c>
      <c r="K417" s="42" t="s">
        <v>104</v>
      </c>
      <c r="L417" s="43" t="s">
        <v>680</v>
      </c>
      <c r="M417" s="44" t="s">
        <v>347</v>
      </c>
      <c r="N417" s="45">
        <v>0</v>
      </c>
      <c r="O417" s="45">
        <v>12741093.74</v>
      </c>
      <c r="P417" s="45">
        <v>0</v>
      </c>
      <c r="Q417" s="45">
        <v>1824442.05</v>
      </c>
      <c r="R417" s="45">
        <v>0</v>
      </c>
      <c r="S417" s="46">
        <v>14565535.789999999</v>
      </c>
      <c r="T417" s="47" t="str">
        <f>IF(K417=Balanza_de_Comprobación35[[#This Row],[Columna1]],"S","N")</f>
        <v>S</v>
      </c>
      <c r="U417" s="47" t="str">
        <f>IF(L417=Balanza_de_Comprobación35[[#This Row],[Columna2]],"S","N")</f>
        <v>S</v>
      </c>
      <c r="V417" s="47" t="str">
        <f>IF(M417=Balanza_de_Comprobación35[[#This Row],[Columna3]],"S","N")</f>
        <v>S</v>
      </c>
      <c r="W417" s="47" t="str">
        <f>IF(N417=Balanza_de_Comprobación35[[#This Row],[Columna4]],"S","N")</f>
        <v>S</v>
      </c>
      <c r="X417" s="47" t="str">
        <f>IF(O417=Balanza_de_Comprobación35[[#This Row],[Columna5]],"S","N")</f>
        <v>S</v>
      </c>
      <c r="Y417" s="47" t="str">
        <f>IF(P417=Balanza_de_Comprobación35[[#This Row],[Columna6]],"S","N")</f>
        <v>S</v>
      </c>
      <c r="Z417" s="47" t="str">
        <f>IF(Q417=Balanza_de_Comprobación35[[#This Row],[Columna7]],"S","N")</f>
        <v>S</v>
      </c>
      <c r="AA417" s="47" t="str">
        <f>IF(R417=Balanza_de_Comprobación35[[#This Row],[Columna8]],"S","N")</f>
        <v>S</v>
      </c>
      <c r="AB417" s="47" t="str">
        <f>IF(S417=Balanza_de_Comprobación35[[#This Row],[Columna9]],"S","N")</f>
        <v>S</v>
      </c>
    </row>
    <row r="418" spans="1:28" x14ac:dyDescent="0.25">
      <c r="A418" s="33" t="s">
        <v>104</v>
      </c>
      <c r="B418" s="53" t="s">
        <v>681</v>
      </c>
      <c r="C418" s="3" t="s">
        <v>618</v>
      </c>
      <c r="D418" s="28">
        <v>0</v>
      </c>
      <c r="E418" s="28">
        <v>1452493</v>
      </c>
      <c r="F418" s="28">
        <v>0</v>
      </c>
      <c r="G418" s="28">
        <v>230766</v>
      </c>
      <c r="H418" s="28">
        <v>0</v>
      </c>
      <c r="I418" s="29">
        <v>1683259</v>
      </c>
      <c r="K418" s="42" t="s">
        <v>104</v>
      </c>
      <c r="L418" s="43" t="s">
        <v>681</v>
      </c>
      <c r="M418" s="44" t="s">
        <v>618</v>
      </c>
      <c r="N418" s="45">
        <v>0</v>
      </c>
      <c r="O418" s="45">
        <v>1452493</v>
      </c>
      <c r="P418" s="45">
        <v>0</v>
      </c>
      <c r="Q418" s="45">
        <v>230766</v>
      </c>
      <c r="R418" s="45">
        <v>0</v>
      </c>
      <c r="S418" s="46">
        <v>1683259</v>
      </c>
      <c r="T418" s="47" t="str">
        <f>IF(K418=Balanza_de_Comprobación35[[#This Row],[Columna1]],"S","N")</f>
        <v>S</v>
      </c>
      <c r="U418" s="47" t="str">
        <f>IF(L418=Balanza_de_Comprobación35[[#This Row],[Columna2]],"S","N")</f>
        <v>S</v>
      </c>
      <c r="V418" s="47" t="str">
        <f>IF(M418=Balanza_de_Comprobación35[[#This Row],[Columna3]],"S","N")</f>
        <v>S</v>
      </c>
      <c r="W418" s="47" t="str">
        <f>IF(N418=Balanza_de_Comprobación35[[#This Row],[Columna4]],"S","N")</f>
        <v>S</v>
      </c>
      <c r="X418" s="47" t="str">
        <f>IF(O418=Balanza_de_Comprobación35[[#This Row],[Columna5]],"S","N")</f>
        <v>S</v>
      </c>
      <c r="Y418" s="47" t="str">
        <f>IF(P418=Balanza_de_Comprobación35[[#This Row],[Columna6]],"S","N")</f>
        <v>S</v>
      </c>
      <c r="Z418" s="47" t="str">
        <f>IF(Q418=Balanza_de_Comprobación35[[#This Row],[Columna7]],"S","N")</f>
        <v>S</v>
      </c>
      <c r="AA418" s="47" t="str">
        <f>IF(R418=Balanza_de_Comprobación35[[#This Row],[Columna8]],"S","N")</f>
        <v>S</v>
      </c>
      <c r="AB418" s="47" t="str">
        <f>IF(S418=Balanza_de_Comprobación35[[#This Row],[Columna9]],"S","N")</f>
        <v>S</v>
      </c>
    </row>
    <row r="419" spans="1:28" x14ac:dyDescent="0.25">
      <c r="A419" s="33" t="s">
        <v>104</v>
      </c>
      <c r="B419" s="53" t="s">
        <v>682</v>
      </c>
      <c r="C419" s="3" t="s">
        <v>373</v>
      </c>
      <c r="D419" s="28">
        <v>0</v>
      </c>
      <c r="E419" s="28">
        <v>1452493</v>
      </c>
      <c r="F419" s="28">
        <v>0</v>
      </c>
      <c r="G419" s="28">
        <v>230766</v>
      </c>
      <c r="H419" s="28">
        <v>0</v>
      </c>
      <c r="I419" s="29">
        <v>1683259</v>
      </c>
      <c r="K419" s="42" t="s">
        <v>104</v>
      </c>
      <c r="L419" s="43" t="s">
        <v>682</v>
      </c>
      <c r="M419" s="44" t="s">
        <v>373</v>
      </c>
      <c r="N419" s="45">
        <v>0</v>
      </c>
      <c r="O419" s="45">
        <v>1452493</v>
      </c>
      <c r="P419" s="45">
        <v>0</v>
      </c>
      <c r="Q419" s="45">
        <v>230766</v>
      </c>
      <c r="R419" s="45">
        <v>0</v>
      </c>
      <c r="S419" s="46">
        <v>1683259</v>
      </c>
      <c r="T419" s="47" t="str">
        <f>IF(K419=Balanza_de_Comprobación35[[#This Row],[Columna1]],"S","N")</f>
        <v>S</v>
      </c>
      <c r="U419" s="47" t="str">
        <f>IF(L419=Balanza_de_Comprobación35[[#This Row],[Columna2]],"S","N")</f>
        <v>S</v>
      </c>
      <c r="V419" s="47" t="str">
        <f>IF(M419=Balanza_de_Comprobación35[[#This Row],[Columna3]],"S","N")</f>
        <v>S</v>
      </c>
      <c r="W419" s="47" t="str">
        <f>IF(N419=Balanza_de_Comprobación35[[#This Row],[Columna4]],"S","N")</f>
        <v>S</v>
      </c>
      <c r="X419" s="47" t="str">
        <f>IF(O419=Balanza_de_Comprobación35[[#This Row],[Columna5]],"S","N")</f>
        <v>S</v>
      </c>
      <c r="Y419" s="47" t="str">
        <f>IF(P419=Balanza_de_Comprobación35[[#This Row],[Columna6]],"S","N")</f>
        <v>S</v>
      </c>
      <c r="Z419" s="47" t="str">
        <f>IF(Q419=Balanza_de_Comprobación35[[#This Row],[Columna7]],"S","N")</f>
        <v>S</v>
      </c>
      <c r="AA419" s="47" t="str">
        <f>IF(R419=Balanza_de_Comprobación35[[#This Row],[Columna8]],"S","N")</f>
        <v>S</v>
      </c>
      <c r="AB419" s="47" t="str">
        <f>IF(S419=Balanza_de_Comprobación35[[#This Row],[Columna9]],"S","N")</f>
        <v>S</v>
      </c>
    </row>
    <row r="420" spans="1:28" x14ac:dyDescent="0.25">
      <c r="A420" s="33" t="s">
        <v>104</v>
      </c>
      <c r="B420" s="53" t="s">
        <v>683</v>
      </c>
      <c r="C420" s="3" t="s">
        <v>621</v>
      </c>
      <c r="D420" s="28">
        <v>0</v>
      </c>
      <c r="E420" s="28">
        <v>89033988.790000007</v>
      </c>
      <c r="F420" s="28">
        <v>0</v>
      </c>
      <c r="G420" s="28">
        <v>7891414.1299999999</v>
      </c>
      <c r="H420" s="28">
        <v>0</v>
      </c>
      <c r="I420" s="29">
        <v>96925402.920000002</v>
      </c>
      <c r="K420" s="42" t="s">
        <v>104</v>
      </c>
      <c r="L420" s="43" t="s">
        <v>683</v>
      </c>
      <c r="M420" s="44" t="s">
        <v>621</v>
      </c>
      <c r="N420" s="45">
        <v>0</v>
      </c>
      <c r="O420" s="45">
        <v>89033988.790000007</v>
      </c>
      <c r="P420" s="45">
        <v>0</v>
      </c>
      <c r="Q420" s="45">
        <v>7891414.1299999999</v>
      </c>
      <c r="R420" s="45">
        <v>0</v>
      </c>
      <c r="S420" s="46">
        <v>96925402.920000002</v>
      </c>
      <c r="T420" s="47" t="str">
        <f>IF(K420=Balanza_de_Comprobación35[[#This Row],[Columna1]],"S","N")</f>
        <v>S</v>
      </c>
      <c r="U420" s="47" t="str">
        <f>IF(L420=Balanza_de_Comprobación35[[#This Row],[Columna2]],"S","N")</f>
        <v>S</v>
      </c>
      <c r="V420" s="47" t="str">
        <f>IF(M420=Balanza_de_Comprobación35[[#This Row],[Columna3]],"S","N")</f>
        <v>S</v>
      </c>
      <c r="W420" s="47" t="str">
        <f>IF(N420=Balanza_de_Comprobación35[[#This Row],[Columna4]],"S","N")</f>
        <v>S</v>
      </c>
      <c r="X420" s="47" t="str">
        <f>IF(O420=Balanza_de_Comprobación35[[#This Row],[Columna5]],"S","N")</f>
        <v>S</v>
      </c>
      <c r="Y420" s="47" t="str">
        <f>IF(P420=Balanza_de_Comprobación35[[#This Row],[Columna6]],"S","N")</f>
        <v>S</v>
      </c>
      <c r="Z420" s="47" t="str">
        <f>IF(Q420=Balanza_de_Comprobación35[[#This Row],[Columna7]],"S","N")</f>
        <v>S</v>
      </c>
      <c r="AA420" s="47" t="str">
        <f>IF(R420=Balanza_de_Comprobación35[[#This Row],[Columna8]],"S","N")</f>
        <v>S</v>
      </c>
      <c r="AB420" s="47" t="str">
        <f>IF(S420=Balanza_de_Comprobación35[[#This Row],[Columna9]],"S","N")</f>
        <v>S</v>
      </c>
    </row>
    <row r="421" spans="1:28" x14ac:dyDescent="0.25">
      <c r="A421" s="33" t="s">
        <v>104</v>
      </c>
      <c r="B421" s="53" t="s">
        <v>684</v>
      </c>
      <c r="C421" s="3" t="s">
        <v>355</v>
      </c>
      <c r="D421" s="28">
        <v>0</v>
      </c>
      <c r="E421" s="28">
        <v>89033988.790000007</v>
      </c>
      <c r="F421" s="28">
        <v>0</v>
      </c>
      <c r="G421" s="28">
        <v>7891414.1299999999</v>
      </c>
      <c r="H421" s="28">
        <v>0</v>
      </c>
      <c r="I421" s="29">
        <v>96925402.920000002</v>
      </c>
      <c r="K421" s="42" t="s">
        <v>104</v>
      </c>
      <c r="L421" s="43" t="s">
        <v>684</v>
      </c>
      <c r="M421" s="44" t="s">
        <v>355</v>
      </c>
      <c r="N421" s="45">
        <v>0</v>
      </c>
      <c r="O421" s="45">
        <v>89033988.790000007</v>
      </c>
      <c r="P421" s="45">
        <v>0</v>
      </c>
      <c r="Q421" s="45">
        <v>7891414.1299999999</v>
      </c>
      <c r="R421" s="45">
        <v>0</v>
      </c>
      <c r="S421" s="46">
        <v>96925402.920000002</v>
      </c>
      <c r="T421" s="47" t="str">
        <f>IF(K421=Balanza_de_Comprobación35[[#This Row],[Columna1]],"S","N")</f>
        <v>S</v>
      </c>
      <c r="U421" s="47" t="str">
        <f>IF(L421=Balanza_de_Comprobación35[[#This Row],[Columna2]],"S","N")</f>
        <v>S</v>
      </c>
      <c r="V421" s="47" t="str">
        <f>IF(M421=Balanza_de_Comprobación35[[#This Row],[Columna3]],"S","N")</f>
        <v>S</v>
      </c>
      <c r="W421" s="47" t="str">
        <f>IF(N421=Balanza_de_Comprobación35[[#This Row],[Columna4]],"S","N")</f>
        <v>S</v>
      </c>
      <c r="X421" s="47" t="str">
        <f>IF(O421=Balanza_de_Comprobación35[[#This Row],[Columna5]],"S","N")</f>
        <v>S</v>
      </c>
      <c r="Y421" s="47" t="str">
        <f>IF(P421=Balanza_de_Comprobación35[[#This Row],[Columna6]],"S","N")</f>
        <v>S</v>
      </c>
      <c r="Z421" s="47" t="str">
        <f>IF(Q421=Balanza_de_Comprobación35[[#This Row],[Columna7]],"S","N")</f>
        <v>S</v>
      </c>
      <c r="AA421" s="47" t="str">
        <f>IF(R421=Balanza_de_Comprobación35[[#This Row],[Columna8]],"S","N")</f>
        <v>S</v>
      </c>
      <c r="AB421" s="47" t="str">
        <f>IF(S421=Balanza_de_Comprobación35[[#This Row],[Columna9]],"S","N")</f>
        <v>S</v>
      </c>
    </row>
    <row r="422" spans="1:28" x14ac:dyDescent="0.25">
      <c r="A422" s="33" t="s">
        <v>104</v>
      </c>
      <c r="B422" s="53" t="s">
        <v>685</v>
      </c>
      <c r="C422" s="3" t="s">
        <v>599</v>
      </c>
      <c r="D422" s="28">
        <v>0</v>
      </c>
      <c r="E422" s="28">
        <v>2412152166.6799998</v>
      </c>
      <c r="F422" s="28">
        <v>0</v>
      </c>
      <c r="G422" s="28">
        <v>65888939.530000001</v>
      </c>
      <c r="H422" s="28">
        <v>0</v>
      </c>
      <c r="I422" s="29">
        <v>2478041106.21</v>
      </c>
      <c r="K422" s="42" t="s">
        <v>104</v>
      </c>
      <c r="L422" s="43" t="s">
        <v>685</v>
      </c>
      <c r="M422" s="44" t="s">
        <v>599</v>
      </c>
      <c r="N422" s="45">
        <v>0</v>
      </c>
      <c r="O422" s="45">
        <v>2412152166.6799998</v>
      </c>
      <c r="P422" s="45">
        <v>0</v>
      </c>
      <c r="Q422" s="45">
        <v>65888939.530000001</v>
      </c>
      <c r="R422" s="45">
        <v>0</v>
      </c>
      <c r="S422" s="46">
        <v>2478041106.21</v>
      </c>
      <c r="T422" s="47" t="str">
        <f>IF(K422=Balanza_de_Comprobación35[[#This Row],[Columna1]],"S","N")</f>
        <v>S</v>
      </c>
      <c r="U422" s="47" t="str">
        <f>IF(L422=Balanza_de_Comprobación35[[#This Row],[Columna2]],"S","N")</f>
        <v>S</v>
      </c>
      <c r="V422" s="47" t="str">
        <f>IF(M422=Balanza_de_Comprobación35[[#This Row],[Columna3]],"S","N")</f>
        <v>S</v>
      </c>
      <c r="W422" s="47" t="str">
        <f>IF(N422=Balanza_de_Comprobación35[[#This Row],[Columna4]],"S","N")</f>
        <v>S</v>
      </c>
      <c r="X422" s="47" t="str">
        <f>IF(O422=Balanza_de_Comprobación35[[#This Row],[Columna5]],"S","N")</f>
        <v>S</v>
      </c>
      <c r="Y422" s="47" t="str">
        <f>IF(P422=Balanza_de_Comprobación35[[#This Row],[Columna6]],"S","N")</f>
        <v>S</v>
      </c>
      <c r="Z422" s="47" t="str">
        <f>IF(Q422=Balanza_de_Comprobación35[[#This Row],[Columna7]],"S","N")</f>
        <v>S</v>
      </c>
      <c r="AA422" s="47" t="str">
        <f>IF(R422=Balanza_de_Comprobación35[[#This Row],[Columna8]],"S","N")</f>
        <v>S</v>
      </c>
      <c r="AB422" s="47" t="str">
        <f>IF(S422=Balanza_de_Comprobación35[[#This Row],[Columna9]],"S","N")</f>
        <v>S</v>
      </c>
    </row>
    <row r="423" spans="1:28" x14ac:dyDescent="0.25">
      <c r="A423" s="33" t="s">
        <v>104</v>
      </c>
      <c r="B423" s="53" t="s">
        <v>686</v>
      </c>
      <c r="C423" s="3" t="s">
        <v>361</v>
      </c>
      <c r="D423" s="28">
        <v>0</v>
      </c>
      <c r="E423" s="28">
        <v>2412152166.6799998</v>
      </c>
      <c r="F423" s="28">
        <v>0</v>
      </c>
      <c r="G423" s="28">
        <v>65888939.530000001</v>
      </c>
      <c r="H423" s="28">
        <v>0</v>
      </c>
      <c r="I423" s="29">
        <v>2478041106.21</v>
      </c>
      <c r="K423" s="42" t="s">
        <v>104</v>
      </c>
      <c r="L423" s="43" t="s">
        <v>686</v>
      </c>
      <c r="M423" s="44" t="s">
        <v>361</v>
      </c>
      <c r="N423" s="45">
        <v>0</v>
      </c>
      <c r="O423" s="45">
        <v>2412152166.6799998</v>
      </c>
      <c r="P423" s="45">
        <v>0</v>
      </c>
      <c r="Q423" s="45">
        <v>65888939.530000001</v>
      </c>
      <c r="R423" s="45">
        <v>0</v>
      </c>
      <c r="S423" s="46">
        <v>2478041106.21</v>
      </c>
      <c r="T423" s="47" t="str">
        <f>IF(K423=Balanza_de_Comprobación35[[#This Row],[Columna1]],"S","N")</f>
        <v>S</v>
      </c>
      <c r="U423" s="47" t="str">
        <f>IF(L423=Balanza_de_Comprobación35[[#This Row],[Columna2]],"S","N")</f>
        <v>S</v>
      </c>
      <c r="V423" s="47" t="str">
        <f>IF(M423=Balanza_de_Comprobación35[[#This Row],[Columna3]],"S","N")</f>
        <v>S</v>
      </c>
      <c r="W423" s="47" t="str">
        <f>IF(N423=Balanza_de_Comprobación35[[#This Row],[Columna4]],"S","N")</f>
        <v>S</v>
      </c>
      <c r="X423" s="47" t="str">
        <f>IF(O423=Balanza_de_Comprobación35[[#This Row],[Columna5]],"S","N")</f>
        <v>S</v>
      </c>
      <c r="Y423" s="47" t="str">
        <f>IF(P423=Balanza_de_Comprobación35[[#This Row],[Columna6]],"S","N")</f>
        <v>S</v>
      </c>
      <c r="Z423" s="47" t="str">
        <f>IF(Q423=Balanza_de_Comprobación35[[#This Row],[Columna7]],"S","N")</f>
        <v>S</v>
      </c>
      <c r="AA423" s="47" t="str">
        <f>IF(R423=Balanza_de_Comprobación35[[#This Row],[Columna8]],"S","N")</f>
        <v>S</v>
      </c>
      <c r="AB423" s="47" t="str">
        <f>IF(S423=Balanza_de_Comprobación35[[#This Row],[Columna9]],"S","N")</f>
        <v>S</v>
      </c>
    </row>
    <row r="424" spans="1:28" x14ac:dyDescent="0.25">
      <c r="A424" s="33" t="s">
        <v>104</v>
      </c>
      <c r="B424" s="53" t="s">
        <v>687</v>
      </c>
      <c r="C424" s="3" t="s">
        <v>602</v>
      </c>
      <c r="D424" s="28">
        <v>0</v>
      </c>
      <c r="E424" s="28">
        <v>6440369785.1599998</v>
      </c>
      <c r="F424" s="28">
        <v>0</v>
      </c>
      <c r="G424" s="28">
        <v>330557300.94999999</v>
      </c>
      <c r="H424" s="28">
        <v>0</v>
      </c>
      <c r="I424" s="29">
        <v>6770927086.1099997</v>
      </c>
      <c r="K424" s="42" t="s">
        <v>104</v>
      </c>
      <c r="L424" s="43" t="s">
        <v>687</v>
      </c>
      <c r="M424" s="44" t="s">
        <v>602</v>
      </c>
      <c r="N424" s="45">
        <v>0</v>
      </c>
      <c r="O424" s="45">
        <v>6440369785.1599998</v>
      </c>
      <c r="P424" s="45">
        <v>0</v>
      </c>
      <c r="Q424" s="45">
        <v>330557300.94999999</v>
      </c>
      <c r="R424" s="45">
        <v>0</v>
      </c>
      <c r="S424" s="46">
        <v>6770927086.1099997</v>
      </c>
      <c r="T424" s="47" t="str">
        <f>IF(K424=Balanza_de_Comprobación35[[#This Row],[Columna1]],"S","N")</f>
        <v>S</v>
      </c>
      <c r="U424" s="47" t="str">
        <f>IF(L424=Balanza_de_Comprobación35[[#This Row],[Columna2]],"S","N")</f>
        <v>S</v>
      </c>
      <c r="V424" s="47" t="str">
        <f>IF(M424=Balanza_de_Comprobación35[[#This Row],[Columna3]],"S","N")</f>
        <v>S</v>
      </c>
      <c r="W424" s="47" t="str">
        <f>IF(N424=Balanza_de_Comprobación35[[#This Row],[Columna4]],"S","N")</f>
        <v>S</v>
      </c>
      <c r="X424" s="47" t="str">
        <f>IF(O424=Balanza_de_Comprobación35[[#This Row],[Columna5]],"S","N")</f>
        <v>S</v>
      </c>
      <c r="Y424" s="47" t="str">
        <f>IF(P424=Balanza_de_Comprobación35[[#This Row],[Columna6]],"S","N")</f>
        <v>S</v>
      </c>
      <c r="Z424" s="47" t="str">
        <f>IF(Q424=Balanza_de_Comprobación35[[#This Row],[Columna7]],"S","N")</f>
        <v>S</v>
      </c>
      <c r="AA424" s="47" t="str">
        <f>IF(R424=Balanza_de_Comprobación35[[#This Row],[Columna8]],"S","N")</f>
        <v>S</v>
      </c>
      <c r="AB424" s="47" t="str">
        <f>IF(S424=Balanza_de_Comprobación35[[#This Row],[Columna9]],"S","N")</f>
        <v>S</v>
      </c>
    </row>
    <row r="425" spans="1:28" x14ac:dyDescent="0.25">
      <c r="A425" s="33" t="s">
        <v>104</v>
      </c>
      <c r="B425" s="53" t="s">
        <v>688</v>
      </c>
      <c r="C425" s="3" t="s">
        <v>365</v>
      </c>
      <c r="D425" s="28">
        <v>0</v>
      </c>
      <c r="E425" s="28">
        <v>6440369785.1599998</v>
      </c>
      <c r="F425" s="28">
        <v>0</v>
      </c>
      <c r="G425" s="28">
        <v>330557300.94999999</v>
      </c>
      <c r="H425" s="28">
        <v>0</v>
      </c>
      <c r="I425" s="29">
        <v>6770927086.1099997</v>
      </c>
      <c r="K425" s="42" t="s">
        <v>104</v>
      </c>
      <c r="L425" s="43" t="s">
        <v>688</v>
      </c>
      <c r="M425" s="44" t="s">
        <v>365</v>
      </c>
      <c r="N425" s="45">
        <v>0</v>
      </c>
      <c r="O425" s="45">
        <v>6440369785.1599998</v>
      </c>
      <c r="P425" s="45">
        <v>0</v>
      </c>
      <c r="Q425" s="45">
        <v>330557300.94999999</v>
      </c>
      <c r="R425" s="45">
        <v>0</v>
      </c>
      <c r="S425" s="46">
        <v>6770927086.1099997</v>
      </c>
      <c r="T425" s="47" t="str">
        <f>IF(K425=Balanza_de_Comprobación35[[#This Row],[Columna1]],"S","N")</f>
        <v>S</v>
      </c>
      <c r="U425" s="47" t="str">
        <f>IF(L425=Balanza_de_Comprobación35[[#This Row],[Columna2]],"S","N")</f>
        <v>S</v>
      </c>
      <c r="V425" s="47" t="str">
        <f>IF(M425=Balanza_de_Comprobación35[[#This Row],[Columna3]],"S","N")</f>
        <v>S</v>
      </c>
      <c r="W425" s="47" t="str">
        <f>IF(N425=Balanza_de_Comprobación35[[#This Row],[Columna4]],"S","N")</f>
        <v>S</v>
      </c>
      <c r="X425" s="47" t="str">
        <f>IF(O425=Balanza_de_Comprobación35[[#This Row],[Columna5]],"S","N")</f>
        <v>S</v>
      </c>
      <c r="Y425" s="47" t="str">
        <f>IF(P425=Balanza_de_Comprobación35[[#This Row],[Columna6]],"S","N")</f>
        <v>S</v>
      </c>
      <c r="Z425" s="47" t="str">
        <f>IF(Q425=Balanza_de_Comprobación35[[#This Row],[Columna7]],"S","N")</f>
        <v>S</v>
      </c>
      <c r="AA425" s="47" t="str">
        <f>IF(R425=Balanza_de_Comprobación35[[#This Row],[Columna8]],"S","N")</f>
        <v>S</v>
      </c>
      <c r="AB425" s="47" t="str">
        <f>IF(S425=Balanza_de_Comprobación35[[#This Row],[Columna9]],"S","N")</f>
        <v>S</v>
      </c>
    </row>
    <row r="426" spans="1:28" x14ac:dyDescent="0.25">
      <c r="A426" s="33" t="s">
        <v>104</v>
      </c>
      <c r="B426" s="53" t="s">
        <v>689</v>
      </c>
      <c r="C426" s="3" t="s">
        <v>367</v>
      </c>
      <c r="D426" s="28">
        <v>0</v>
      </c>
      <c r="E426" s="28">
        <v>3375248761.9400001</v>
      </c>
      <c r="F426" s="28">
        <v>0</v>
      </c>
      <c r="G426" s="28">
        <v>330960828.94999999</v>
      </c>
      <c r="H426" s="28">
        <v>0</v>
      </c>
      <c r="I426" s="29">
        <v>3706209590.8899999</v>
      </c>
      <c r="K426" s="42" t="s">
        <v>104</v>
      </c>
      <c r="L426" s="43" t="s">
        <v>689</v>
      </c>
      <c r="M426" s="44" t="s">
        <v>367</v>
      </c>
      <c r="N426" s="45">
        <v>0</v>
      </c>
      <c r="O426" s="45">
        <v>3375248761.9400001</v>
      </c>
      <c r="P426" s="45">
        <v>0</v>
      </c>
      <c r="Q426" s="45">
        <v>330960828.94999999</v>
      </c>
      <c r="R426" s="45">
        <v>0</v>
      </c>
      <c r="S426" s="46">
        <v>3706209590.8899999</v>
      </c>
      <c r="T426" s="47" t="str">
        <f>IF(K426=Balanza_de_Comprobación35[[#This Row],[Columna1]],"S","N")</f>
        <v>S</v>
      </c>
      <c r="U426" s="47" t="str">
        <f>IF(L426=Balanza_de_Comprobación35[[#This Row],[Columna2]],"S","N")</f>
        <v>S</v>
      </c>
      <c r="V426" s="47" t="str">
        <f>IF(M426=Balanza_de_Comprobación35[[#This Row],[Columna3]],"S","N")</f>
        <v>S</v>
      </c>
      <c r="W426" s="47" t="str">
        <f>IF(N426=Balanza_de_Comprobación35[[#This Row],[Columna4]],"S","N")</f>
        <v>S</v>
      </c>
      <c r="X426" s="47" t="str">
        <f>IF(O426=Balanza_de_Comprobación35[[#This Row],[Columna5]],"S","N")</f>
        <v>S</v>
      </c>
      <c r="Y426" s="47" t="str">
        <f>IF(P426=Balanza_de_Comprobación35[[#This Row],[Columna6]],"S","N")</f>
        <v>S</v>
      </c>
      <c r="Z426" s="47" t="str">
        <f>IF(Q426=Balanza_de_Comprobación35[[#This Row],[Columna7]],"S","N")</f>
        <v>S</v>
      </c>
      <c r="AA426" s="47" t="str">
        <f>IF(R426=Balanza_de_Comprobación35[[#This Row],[Columna8]],"S","N")</f>
        <v>S</v>
      </c>
      <c r="AB426" s="47" t="str">
        <f>IF(S426=Balanza_de_Comprobación35[[#This Row],[Columna9]],"S","N")</f>
        <v>S</v>
      </c>
    </row>
    <row r="427" spans="1:28" x14ac:dyDescent="0.25">
      <c r="A427" s="33" t="s">
        <v>104</v>
      </c>
      <c r="B427" s="53" t="s">
        <v>690</v>
      </c>
      <c r="C427" s="3" t="s">
        <v>369</v>
      </c>
      <c r="D427" s="28">
        <v>0</v>
      </c>
      <c r="E427" s="28">
        <v>3065121023.2199998</v>
      </c>
      <c r="F427" s="28">
        <v>0</v>
      </c>
      <c r="G427" s="28">
        <v>-403528</v>
      </c>
      <c r="H427" s="28">
        <v>0</v>
      </c>
      <c r="I427" s="29">
        <v>3064717495.2199998</v>
      </c>
      <c r="K427" s="42" t="s">
        <v>104</v>
      </c>
      <c r="L427" s="43" t="s">
        <v>690</v>
      </c>
      <c r="M427" s="44" t="s">
        <v>369</v>
      </c>
      <c r="N427" s="45">
        <v>0</v>
      </c>
      <c r="O427" s="45">
        <v>3065121023.2199998</v>
      </c>
      <c r="P427" s="45">
        <v>0</v>
      </c>
      <c r="Q427" s="45">
        <v>-403528</v>
      </c>
      <c r="R427" s="45">
        <v>0</v>
      </c>
      <c r="S427" s="46">
        <v>3064717495.2199998</v>
      </c>
      <c r="T427" s="47" t="str">
        <f>IF(K427=Balanza_de_Comprobación35[[#This Row],[Columna1]],"S","N")</f>
        <v>S</v>
      </c>
      <c r="U427" s="47" t="str">
        <f>IF(L427=Balanza_de_Comprobación35[[#This Row],[Columna2]],"S","N")</f>
        <v>S</v>
      </c>
      <c r="V427" s="47" t="str">
        <f>IF(M427=Balanza_de_Comprobación35[[#This Row],[Columna3]],"S","N")</f>
        <v>S</v>
      </c>
      <c r="W427" s="47" t="str">
        <f>IF(N427=Balanza_de_Comprobación35[[#This Row],[Columna4]],"S","N")</f>
        <v>S</v>
      </c>
      <c r="X427" s="47" t="str">
        <f>IF(O427=Balanza_de_Comprobación35[[#This Row],[Columna5]],"S","N")</f>
        <v>S</v>
      </c>
      <c r="Y427" s="47" t="str">
        <f>IF(P427=Balanza_de_Comprobación35[[#This Row],[Columna6]],"S","N")</f>
        <v>S</v>
      </c>
      <c r="Z427" s="47" t="str">
        <f>IF(Q427=Balanza_de_Comprobación35[[#This Row],[Columna7]],"S","N")</f>
        <v>S</v>
      </c>
      <c r="AA427" s="47" t="str">
        <f>IF(R427=Balanza_de_Comprobación35[[#This Row],[Columna8]],"S","N")</f>
        <v>S</v>
      </c>
      <c r="AB427" s="47" t="str">
        <f>IF(S427=Balanza_de_Comprobación35[[#This Row],[Columna9]],"S","N")</f>
        <v>S</v>
      </c>
    </row>
    <row r="428" spans="1:28" x14ac:dyDescent="0.25">
      <c r="A428" s="33" t="s">
        <v>104</v>
      </c>
      <c r="B428" s="53" t="s">
        <v>691</v>
      </c>
      <c r="C428" s="3" t="s">
        <v>692</v>
      </c>
      <c r="D428" s="28">
        <v>0</v>
      </c>
      <c r="E428" s="28">
        <v>0</v>
      </c>
      <c r="F428" s="28">
        <v>3614710801.2600002</v>
      </c>
      <c r="G428" s="28">
        <v>3614710801.2600002</v>
      </c>
      <c r="H428" s="28">
        <v>0</v>
      </c>
      <c r="I428" s="29">
        <v>0</v>
      </c>
      <c r="K428" s="42" t="s">
        <v>104</v>
      </c>
      <c r="L428" s="43" t="s">
        <v>691</v>
      </c>
      <c r="M428" s="44" t="s">
        <v>692</v>
      </c>
      <c r="N428" s="45">
        <v>0</v>
      </c>
      <c r="O428" s="45">
        <v>0</v>
      </c>
      <c r="P428" s="45">
        <v>3614710801.2600002</v>
      </c>
      <c r="Q428" s="45">
        <v>3614710801.2600002</v>
      </c>
      <c r="R428" s="45">
        <v>0</v>
      </c>
      <c r="S428" s="46">
        <v>0</v>
      </c>
      <c r="T428" s="47" t="str">
        <f>IF(K428=Balanza_de_Comprobación35[[#This Row],[Columna1]],"S","N")</f>
        <v>S</v>
      </c>
      <c r="U428" s="47" t="str">
        <f>IF(L428=Balanza_de_Comprobación35[[#This Row],[Columna2]],"S","N")</f>
        <v>S</v>
      </c>
      <c r="V428" s="47" t="str">
        <f>IF(M428=Balanza_de_Comprobación35[[#This Row],[Columna3]],"S","N")</f>
        <v>S</v>
      </c>
      <c r="W428" s="47" t="str">
        <f>IF(N428=Balanza_de_Comprobación35[[#This Row],[Columna4]],"S","N")</f>
        <v>S</v>
      </c>
      <c r="X428" s="47" t="str">
        <f>IF(O428=Balanza_de_Comprobación35[[#This Row],[Columna5]],"S","N")</f>
        <v>S</v>
      </c>
      <c r="Y428" s="47" t="str">
        <f>IF(P428=Balanza_de_Comprobación35[[#This Row],[Columna6]],"S","N")</f>
        <v>S</v>
      </c>
      <c r="Z428" s="47" t="str">
        <f>IF(Q428=Balanza_de_Comprobación35[[#This Row],[Columna7]],"S","N")</f>
        <v>S</v>
      </c>
      <c r="AA428" s="47" t="str">
        <f>IF(R428=Balanza_de_Comprobación35[[#This Row],[Columna8]],"S","N")</f>
        <v>S</v>
      </c>
      <c r="AB428" s="47" t="str">
        <f>IF(S428=Balanza_de_Comprobación35[[#This Row],[Columna9]],"S","N")</f>
        <v>S</v>
      </c>
    </row>
    <row r="429" spans="1:28" x14ac:dyDescent="0.25">
      <c r="A429" s="33" t="s">
        <v>104</v>
      </c>
      <c r="B429" s="53" t="s">
        <v>693</v>
      </c>
      <c r="C429" s="3" t="s">
        <v>694</v>
      </c>
      <c r="D429" s="28">
        <v>0</v>
      </c>
      <c r="E429" s="28">
        <v>9369504179</v>
      </c>
      <c r="F429" s="28">
        <v>0</v>
      </c>
      <c r="G429" s="28">
        <v>0</v>
      </c>
      <c r="H429" s="28">
        <v>0</v>
      </c>
      <c r="I429" s="29">
        <v>9369504179</v>
      </c>
      <c r="K429" s="42" t="s">
        <v>104</v>
      </c>
      <c r="L429" s="43" t="s">
        <v>693</v>
      </c>
      <c r="M429" s="44" t="s">
        <v>694</v>
      </c>
      <c r="N429" s="45">
        <v>0</v>
      </c>
      <c r="O429" s="45">
        <v>9369504179</v>
      </c>
      <c r="P429" s="45">
        <v>0</v>
      </c>
      <c r="Q429" s="45">
        <v>0</v>
      </c>
      <c r="R429" s="45">
        <v>0</v>
      </c>
      <c r="S429" s="46">
        <v>9369504179</v>
      </c>
      <c r="T429" s="47" t="str">
        <f>IF(K429=Balanza_de_Comprobación35[[#This Row],[Columna1]],"S","N")</f>
        <v>S</v>
      </c>
      <c r="U429" s="47" t="str">
        <f>IF(L429=Balanza_de_Comprobación35[[#This Row],[Columna2]],"S","N")</f>
        <v>S</v>
      </c>
      <c r="V429" s="47" t="str">
        <f>IF(M429=Balanza_de_Comprobación35[[#This Row],[Columna3]],"S","N")</f>
        <v>S</v>
      </c>
      <c r="W429" s="47" t="str">
        <f>IF(N429=Balanza_de_Comprobación35[[#This Row],[Columna4]],"S","N")</f>
        <v>S</v>
      </c>
      <c r="X429" s="47" t="str">
        <f>IF(O429=Balanza_de_Comprobación35[[#This Row],[Columna5]],"S","N")</f>
        <v>S</v>
      </c>
      <c r="Y429" s="47" t="str">
        <f>IF(P429=Balanza_de_Comprobación35[[#This Row],[Columna6]],"S","N")</f>
        <v>S</v>
      </c>
      <c r="Z429" s="47" t="str">
        <f>IF(Q429=Balanza_de_Comprobación35[[#This Row],[Columna7]],"S","N")</f>
        <v>S</v>
      </c>
      <c r="AA429" s="47" t="str">
        <f>IF(R429=Balanza_de_Comprobación35[[#This Row],[Columna8]],"S","N")</f>
        <v>S</v>
      </c>
      <c r="AB429" s="47" t="str">
        <f>IF(S429=Balanza_de_Comprobación35[[#This Row],[Columna9]],"S","N")</f>
        <v>S</v>
      </c>
    </row>
    <row r="430" spans="1:28" x14ac:dyDescent="0.25">
      <c r="A430" s="33" t="s">
        <v>5</v>
      </c>
      <c r="B430" s="53" t="s">
        <v>695</v>
      </c>
      <c r="C430" s="3" t="s">
        <v>696</v>
      </c>
      <c r="D430" s="28">
        <v>3826404638.1100001</v>
      </c>
      <c r="E430" s="28">
        <v>0</v>
      </c>
      <c r="F430" s="28">
        <v>552564020.26999998</v>
      </c>
      <c r="G430" s="28">
        <v>1087536197.1300001</v>
      </c>
      <c r="H430" s="28">
        <v>3291432461.25</v>
      </c>
      <c r="I430" s="29">
        <v>0</v>
      </c>
      <c r="K430" s="42" t="s">
        <v>5</v>
      </c>
      <c r="L430" s="43" t="s">
        <v>695</v>
      </c>
      <c r="M430" s="44" t="s">
        <v>696</v>
      </c>
      <c r="N430" s="45">
        <v>3826404638.1100001</v>
      </c>
      <c r="O430" s="45">
        <v>0</v>
      </c>
      <c r="P430" s="45">
        <v>552564020.26999998</v>
      </c>
      <c r="Q430" s="45">
        <v>1087536197.1300001</v>
      </c>
      <c r="R430" s="45">
        <v>3291432461.25</v>
      </c>
      <c r="S430" s="46">
        <v>0</v>
      </c>
      <c r="T430" s="47" t="str">
        <f>IF(K430=Balanza_de_Comprobación35[[#This Row],[Columna1]],"S","N")</f>
        <v>S</v>
      </c>
      <c r="U430" s="47" t="str">
        <f>IF(L430=Balanza_de_Comprobación35[[#This Row],[Columna2]],"S","N")</f>
        <v>S</v>
      </c>
      <c r="V430" s="47" t="str">
        <f>IF(M430=Balanza_de_Comprobación35[[#This Row],[Columna3]],"S","N")</f>
        <v>S</v>
      </c>
      <c r="W430" s="47" t="str">
        <f>IF(N430=Balanza_de_Comprobación35[[#This Row],[Columna4]],"S","N")</f>
        <v>S</v>
      </c>
      <c r="X430" s="47" t="str">
        <f>IF(O430=Balanza_de_Comprobación35[[#This Row],[Columna5]],"S","N")</f>
        <v>S</v>
      </c>
      <c r="Y430" s="47" t="str">
        <f>IF(P430=Balanza_de_Comprobación35[[#This Row],[Columna6]],"S","N")</f>
        <v>S</v>
      </c>
      <c r="Z430" s="47" t="str">
        <f>IF(Q430=Balanza_de_Comprobación35[[#This Row],[Columna7]],"S","N")</f>
        <v>S</v>
      </c>
      <c r="AA430" s="47" t="str">
        <f>IF(R430=Balanza_de_Comprobación35[[#This Row],[Columna8]],"S","N")</f>
        <v>S</v>
      </c>
      <c r="AB430" s="47" t="str">
        <f>IF(S430=Balanza_de_Comprobación35[[#This Row],[Columna9]],"S","N")</f>
        <v>S</v>
      </c>
    </row>
    <row r="431" spans="1:28" x14ac:dyDescent="0.25">
      <c r="A431" s="33" t="s">
        <v>104</v>
      </c>
      <c r="B431" s="53" t="s">
        <v>697</v>
      </c>
      <c r="C431" s="3" t="s">
        <v>698</v>
      </c>
      <c r="D431" s="28">
        <v>0</v>
      </c>
      <c r="E431" s="28">
        <v>1322384669.9100001</v>
      </c>
      <c r="F431" s="28">
        <v>504875900.31</v>
      </c>
      <c r="G431" s="28">
        <v>552564020.26999998</v>
      </c>
      <c r="H431" s="28">
        <v>0</v>
      </c>
      <c r="I431" s="29">
        <v>1370072789.8699999</v>
      </c>
      <c r="K431" s="42" t="s">
        <v>104</v>
      </c>
      <c r="L431" s="43" t="s">
        <v>697</v>
      </c>
      <c r="M431" s="44" t="s">
        <v>698</v>
      </c>
      <c r="N431" s="45">
        <v>0</v>
      </c>
      <c r="O431" s="45">
        <v>1322384669.9100001</v>
      </c>
      <c r="P431" s="45">
        <v>504875900.31</v>
      </c>
      <c r="Q431" s="45">
        <v>552564020.26999998</v>
      </c>
      <c r="R431" s="45">
        <v>0</v>
      </c>
      <c r="S431" s="46">
        <v>1370072789.8699999</v>
      </c>
      <c r="T431" s="47" t="str">
        <f>IF(K431=Balanza_de_Comprobación35[[#This Row],[Columna1]],"S","N")</f>
        <v>S</v>
      </c>
      <c r="U431" s="47" t="str">
        <f>IF(L431=Balanza_de_Comprobación35[[#This Row],[Columna2]],"S","N")</f>
        <v>S</v>
      </c>
      <c r="V431" s="47" t="str">
        <f>IF(M431=Balanza_de_Comprobación35[[#This Row],[Columna3]],"S","N")</f>
        <v>S</v>
      </c>
      <c r="W431" s="47" t="str">
        <f>IF(N431=Balanza_de_Comprobación35[[#This Row],[Columna4]],"S","N")</f>
        <v>S</v>
      </c>
      <c r="X431" s="47" t="str">
        <f>IF(O431=Balanza_de_Comprobación35[[#This Row],[Columna5]],"S","N")</f>
        <v>S</v>
      </c>
      <c r="Y431" s="47" t="str">
        <f>IF(P431=Balanza_de_Comprobación35[[#This Row],[Columna6]],"S","N")</f>
        <v>S</v>
      </c>
      <c r="Z431" s="47" t="str">
        <f>IF(Q431=Balanza_de_Comprobación35[[#This Row],[Columna7]],"S","N")</f>
        <v>S</v>
      </c>
      <c r="AA431" s="47" t="str">
        <f>IF(R431=Balanza_de_Comprobación35[[#This Row],[Columna8]],"S","N")</f>
        <v>S</v>
      </c>
      <c r="AB431" s="47" t="str">
        <f>IF(S431=Balanza_de_Comprobación35[[#This Row],[Columna9]],"S","N")</f>
        <v>S</v>
      </c>
    </row>
    <row r="432" spans="1:28" x14ac:dyDescent="0.25">
      <c r="A432" s="33" t="s">
        <v>5</v>
      </c>
      <c r="B432" s="53" t="s">
        <v>699</v>
      </c>
      <c r="C432" s="3" t="s">
        <v>700</v>
      </c>
      <c r="D432" s="28">
        <v>523360903.11000001</v>
      </c>
      <c r="E432" s="28">
        <v>0</v>
      </c>
      <c r="F432" s="28">
        <v>582660296.82000005</v>
      </c>
      <c r="G432" s="28">
        <v>660938701.48000002</v>
      </c>
      <c r="H432" s="28">
        <v>445082498.44999999</v>
      </c>
      <c r="I432" s="29">
        <v>0</v>
      </c>
      <c r="K432" s="42" t="s">
        <v>5</v>
      </c>
      <c r="L432" s="43" t="s">
        <v>699</v>
      </c>
      <c r="M432" s="44" t="s">
        <v>700</v>
      </c>
      <c r="N432" s="45">
        <v>523360903.11000001</v>
      </c>
      <c r="O432" s="45">
        <v>0</v>
      </c>
      <c r="P432" s="45">
        <v>582660296.82000005</v>
      </c>
      <c r="Q432" s="45">
        <v>660938701.48000002</v>
      </c>
      <c r="R432" s="45">
        <v>445082498.44999999</v>
      </c>
      <c r="S432" s="46">
        <v>0</v>
      </c>
      <c r="T432" s="47" t="str">
        <f>IF(K432=Balanza_de_Comprobación35[[#This Row],[Columna1]],"S","N")</f>
        <v>S</v>
      </c>
      <c r="U432" s="47" t="str">
        <f>IF(L432=Balanza_de_Comprobación35[[#This Row],[Columna2]],"S","N")</f>
        <v>S</v>
      </c>
      <c r="V432" s="47" t="str">
        <f>IF(M432=Balanza_de_Comprobación35[[#This Row],[Columna3]],"S","N")</f>
        <v>S</v>
      </c>
      <c r="W432" s="47" t="str">
        <f>IF(N432=Balanza_de_Comprobación35[[#This Row],[Columna4]],"S","N")</f>
        <v>S</v>
      </c>
      <c r="X432" s="47" t="str">
        <f>IF(O432=Balanza_de_Comprobación35[[#This Row],[Columna5]],"S","N")</f>
        <v>S</v>
      </c>
      <c r="Y432" s="47" t="str">
        <f>IF(P432=Balanza_de_Comprobación35[[#This Row],[Columna6]],"S","N")</f>
        <v>S</v>
      </c>
      <c r="Z432" s="47" t="str">
        <f>IF(Q432=Balanza_de_Comprobación35[[#This Row],[Columna7]],"S","N")</f>
        <v>S</v>
      </c>
      <c r="AA432" s="47" t="str">
        <f>IF(R432=Balanza_de_Comprobación35[[#This Row],[Columna8]],"S","N")</f>
        <v>S</v>
      </c>
      <c r="AB432" s="47" t="str">
        <f>IF(S432=Balanza_de_Comprobación35[[#This Row],[Columna9]],"S","N")</f>
        <v>S</v>
      </c>
    </row>
    <row r="433" spans="1:28" x14ac:dyDescent="0.25">
      <c r="A433" s="33" t="s">
        <v>5</v>
      </c>
      <c r="B433" s="53" t="s">
        <v>701</v>
      </c>
      <c r="C433" s="3" t="s">
        <v>702</v>
      </c>
      <c r="D433" s="28">
        <v>529260.75</v>
      </c>
      <c r="E433" s="28">
        <v>0</v>
      </c>
      <c r="F433" s="28">
        <v>660938701.48000002</v>
      </c>
      <c r="G433" s="28">
        <v>669351141.72000003</v>
      </c>
      <c r="H433" s="28">
        <v>-7883179.4900000002</v>
      </c>
      <c r="I433" s="29">
        <v>0</v>
      </c>
      <c r="K433" s="42" t="s">
        <v>5</v>
      </c>
      <c r="L433" s="43" t="s">
        <v>701</v>
      </c>
      <c r="M433" s="44" t="s">
        <v>702</v>
      </c>
      <c r="N433" s="45">
        <v>529260.75</v>
      </c>
      <c r="O433" s="45">
        <v>0</v>
      </c>
      <c r="P433" s="45">
        <v>660938701.48000002</v>
      </c>
      <c r="Q433" s="45">
        <v>669351141.72000003</v>
      </c>
      <c r="R433" s="45">
        <v>-7883179.4900000002</v>
      </c>
      <c r="S433" s="46">
        <v>0</v>
      </c>
      <c r="T433" s="47" t="str">
        <f>IF(K433=Balanza_de_Comprobación35[[#This Row],[Columna1]],"S","N")</f>
        <v>S</v>
      </c>
      <c r="U433" s="47" t="str">
        <f>IF(L433=Balanza_de_Comprobación35[[#This Row],[Columna2]],"S","N")</f>
        <v>S</v>
      </c>
      <c r="V433" s="47" t="str">
        <f>IF(M433=Balanza_de_Comprobación35[[#This Row],[Columna3]],"S","N")</f>
        <v>S</v>
      </c>
      <c r="W433" s="47" t="str">
        <f>IF(N433=Balanza_de_Comprobación35[[#This Row],[Columna4]],"S","N")</f>
        <v>S</v>
      </c>
      <c r="X433" s="47" t="str">
        <f>IF(O433=Balanza_de_Comprobación35[[#This Row],[Columna5]],"S","N")</f>
        <v>S</v>
      </c>
      <c r="Y433" s="47" t="str">
        <f>IF(P433=Balanza_de_Comprobación35[[#This Row],[Columna6]],"S","N")</f>
        <v>S</v>
      </c>
      <c r="Z433" s="47" t="str">
        <f>IF(Q433=Balanza_de_Comprobación35[[#This Row],[Columna7]],"S","N")</f>
        <v>S</v>
      </c>
      <c r="AA433" s="47" t="str">
        <f>IF(R433=Balanza_de_Comprobación35[[#This Row],[Columna8]],"S","N")</f>
        <v>S</v>
      </c>
      <c r="AB433" s="47" t="str">
        <f>IF(S433=Balanza_de_Comprobación35[[#This Row],[Columna9]],"S","N")</f>
        <v>S</v>
      </c>
    </row>
    <row r="434" spans="1:28" x14ac:dyDescent="0.25">
      <c r="A434" s="33" t="s">
        <v>5</v>
      </c>
      <c r="B434" s="53" t="s">
        <v>703</v>
      </c>
      <c r="C434" s="3" t="s">
        <v>704</v>
      </c>
      <c r="D434" s="28">
        <v>197091963.65000001</v>
      </c>
      <c r="E434" s="28">
        <v>0</v>
      </c>
      <c r="F434" s="28">
        <v>669351141.72000003</v>
      </c>
      <c r="G434" s="28">
        <v>644320740.65999997</v>
      </c>
      <c r="H434" s="28">
        <v>222122364.71000001</v>
      </c>
      <c r="I434" s="29">
        <v>0</v>
      </c>
      <c r="K434" s="42" t="s">
        <v>5</v>
      </c>
      <c r="L434" s="43" t="s">
        <v>703</v>
      </c>
      <c r="M434" s="44" t="s">
        <v>704</v>
      </c>
      <c r="N434" s="45">
        <v>197091963.65000001</v>
      </c>
      <c r="O434" s="45">
        <v>0</v>
      </c>
      <c r="P434" s="45">
        <v>669351141.72000003</v>
      </c>
      <c r="Q434" s="45">
        <v>644320740.65999997</v>
      </c>
      <c r="R434" s="45">
        <v>222122364.71000001</v>
      </c>
      <c r="S434" s="46">
        <v>0</v>
      </c>
      <c r="T434" s="47" t="str">
        <f>IF(K434=Balanza_de_Comprobación35[[#This Row],[Columna1]],"S","N")</f>
        <v>S</v>
      </c>
      <c r="U434" s="47" t="str">
        <f>IF(L434=Balanza_de_Comprobación35[[#This Row],[Columna2]],"S","N")</f>
        <v>S</v>
      </c>
      <c r="V434" s="47" t="str">
        <f>IF(M434=Balanza_de_Comprobación35[[#This Row],[Columna3]],"S","N")</f>
        <v>S</v>
      </c>
      <c r="W434" s="47" t="str">
        <f>IF(N434=Balanza_de_Comprobación35[[#This Row],[Columna4]],"S","N")</f>
        <v>S</v>
      </c>
      <c r="X434" s="47" t="str">
        <f>IF(O434=Balanza_de_Comprobación35[[#This Row],[Columna5]],"S","N")</f>
        <v>S</v>
      </c>
      <c r="Y434" s="47" t="str">
        <f>IF(P434=Balanza_de_Comprobación35[[#This Row],[Columna6]],"S","N")</f>
        <v>S</v>
      </c>
      <c r="Z434" s="47" t="str">
        <f>IF(Q434=Balanza_de_Comprobación35[[#This Row],[Columna7]],"S","N")</f>
        <v>S</v>
      </c>
      <c r="AA434" s="47" t="str">
        <f>IF(R434=Balanza_de_Comprobación35[[#This Row],[Columna8]],"S","N")</f>
        <v>S</v>
      </c>
      <c r="AB434" s="47" t="str">
        <f>IF(S434=Balanza_de_Comprobación35[[#This Row],[Columna9]],"S","N")</f>
        <v>S</v>
      </c>
    </row>
    <row r="435" spans="1:28" s="1" customFormat="1" ht="11.45" customHeight="1" x14ac:dyDescent="0.25">
      <c r="A435" s="33" t="s">
        <v>5</v>
      </c>
      <c r="B435" s="53" t="s">
        <v>705</v>
      </c>
      <c r="C435" s="3" t="s">
        <v>706</v>
      </c>
      <c r="D435" s="28">
        <v>6144502083.29</v>
      </c>
      <c r="E435" s="28">
        <v>0</v>
      </c>
      <c r="F435" s="28">
        <v>644320740.65999997</v>
      </c>
      <c r="G435" s="28">
        <v>0</v>
      </c>
      <c r="H435" s="28">
        <v>6788822823.9499998</v>
      </c>
      <c r="I435" s="29">
        <v>0</v>
      </c>
      <c r="K435" s="42" t="s">
        <v>5</v>
      </c>
      <c r="L435" s="43" t="s">
        <v>705</v>
      </c>
      <c r="M435" s="44" t="s">
        <v>706</v>
      </c>
      <c r="N435" s="45">
        <v>6144502083.29</v>
      </c>
      <c r="O435" s="45">
        <v>0</v>
      </c>
      <c r="P435" s="45">
        <v>644320740.65999997</v>
      </c>
      <c r="Q435" s="45">
        <v>0</v>
      </c>
      <c r="R435" s="45">
        <v>6788822823.9499998</v>
      </c>
      <c r="S435" s="46">
        <v>0</v>
      </c>
      <c r="T435" s="47" t="str">
        <f>IF(K435=Balanza_de_Comprobación35[[#This Row],[Columna1]],"S","N")</f>
        <v>S</v>
      </c>
      <c r="U435" s="47" t="str">
        <f>IF(L435=Balanza_de_Comprobación35[[#This Row],[Columna2]],"S","N")</f>
        <v>S</v>
      </c>
      <c r="V435" s="47" t="str">
        <f>IF(M435=Balanza_de_Comprobación35[[#This Row],[Columna3]],"S","N")</f>
        <v>S</v>
      </c>
      <c r="W435" s="47" t="str">
        <f>IF(N435=Balanza_de_Comprobación35[[#This Row],[Columna4]],"S","N")</f>
        <v>S</v>
      </c>
      <c r="X435" s="47" t="str">
        <f>IF(O435=Balanza_de_Comprobación35[[#This Row],[Columna5]],"S","N")</f>
        <v>S</v>
      </c>
      <c r="Y435" s="47" t="str">
        <f>IF(P435=Balanza_de_Comprobación35[[#This Row],[Columna6]],"S","N")</f>
        <v>S</v>
      </c>
      <c r="Z435" s="47" t="str">
        <f>IF(Q435=Balanza_de_Comprobación35[[#This Row],[Columna7]],"S","N")</f>
        <v>S</v>
      </c>
      <c r="AA435" s="47" t="str">
        <f>IF(R435=Balanza_de_Comprobación35[[#This Row],[Columna8]],"S","N")</f>
        <v>S</v>
      </c>
      <c r="AB435" s="47" t="str">
        <f>IF(S435=Balanza_de_Comprobación35[[#This Row],[Columna9]],"S","N")</f>
        <v>S</v>
      </c>
    </row>
    <row r="436" spans="1:28" s="1" customFormat="1" ht="11.45" customHeight="1" x14ac:dyDescent="0.25">
      <c r="A436" s="24"/>
      <c r="B436" s="60"/>
      <c r="C436" s="57" t="s">
        <v>707</v>
      </c>
      <c r="D436" s="30">
        <v>41880385904.690002</v>
      </c>
      <c r="E436" s="30">
        <v>41880385904.690002</v>
      </c>
      <c r="F436" s="30">
        <v>7645322015.1800003</v>
      </c>
      <c r="G436" s="30">
        <v>7645322015.1800003</v>
      </c>
      <c r="H436" s="30">
        <v>42346928869.220001</v>
      </c>
      <c r="I436" s="31">
        <v>42346928869.220001</v>
      </c>
      <c r="M436" s="1" t="s">
        <v>707</v>
      </c>
      <c r="N436" s="48">
        <v>41880385904.690002</v>
      </c>
      <c r="O436" s="48">
        <v>41880385904.690002</v>
      </c>
      <c r="P436" s="48">
        <v>7645322015.1800003</v>
      </c>
      <c r="Q436" s="48">
        <v>7645322015.1800003</v>
      </c>
      <c r="R436" s="48">
        <v>42346928869.220001</v>
      </c>
      <c r="S436" s="49">
        <v>42346928869.220001</v>
      </c>
      <c r="T436" s="47" t="str">
        <f>IF(K436=Balanza_de_Comprobación35[[#This Row],[Columna1]],"S","N")</f>
        <v>S</v>
      </c>
      <c r="U436" s="47" t="str">
        <f>IF(L436=Balanza_de_Comprobación35[[#This Row],[Columna2]],"S","N")</f>
        <v>S</v>
      </c>
      <c r="V436" s="47" t="str">
        <f>IF(M436=Balanza_de_Comprobación35[[#This Row],[Columna3]],"S","N")</f>
        <v>S</v>
      </c>
      <c r="W436" s="47" t="str">
        <f>IF(N436=Balanza_de_Comprobación35[[#This Row],[Columna4]],"S","N")</f>
        <v>S</v>
      </c>
      <c r="X436" s="47" t="str">
        <f>IF(O436=Balanza_de_Comprobación35[[#This Row],[Columna5]],"S","N")</f>
        <v>S</v>
      </c>
      <c r="Y436" s="47" t="str">
        <f>IF(P436=Balanza_de_Comprobación35[[#This Row],[Columna6]],"S","N")</f>
        <v>S</v>
      </c>
      <c r="Z436" s="47" t="str">
        <f>IF(Q436=Balanza_de_Comprobación35[[#This Row],[Columna7]],"S","N")</f>
        <v>S</v>
      </c>
      <c r="AA436" s="47" t="str">
        <f>IF(R436=Balanza_de_Comprobación35[[#This Row],[Columna8]],"S","N")</f>
        <v>S</v>
      </c>
      <c r="AB436" s="47" t="str">
        <f>IF(S436=Balanza_de_Comprobación35[[#This Row],[Columna9]],"S","N")</f>
        <v>S</v>
      </c>
    </row>
    <row r="437" spans="1:28" s="1" customFormat="1" ht="11.45" customHeight="1" x14ac:dyDescent="0.15">
      <c r="A437" s="34"/>
      <c r="B437" s="35"/>
      <c r="C437" s="36"/>
      <c r="D437" s="36"/>
      <c r="E437" s="36"/>
      <c r="F437" s="36"/>
      <c r="G437" s="36"/>
      <c r="H437" s="36"/>
      <c r="I437" s="36"/>
    </row>
    <row r="438" spans="1:28" s="1" customFormat="1" ht="11.45" customHeight="1" x14ac:dyDescent="0.2">
      <c r="A438" s="5"/>
      <c r="B438" s="70" t="s">
        <v>711</v>
      </c>
      <c r="C438" s="70"/>
      <c r="D438" s="70"/>
      <c r="E438" s="70"/>
      <c r="F438" s="70"/>
      <c r="G438" s="70"/>
      <c r="H438" s="70"/>
      <c r="I438" s="70"/>
    </row>
    <row r="439" spans="1:28" s="1" customFormat="1" ht="11.45" customHeight="1" x14ac:dyDescent="0.2">
      <c r="A439" s="6"/>
      <c r="B439" s="7"/>
      <c r="C439" s="8"/>
      <c r="D439" s="9"/>
      <c r="E439" s="9"/>
      <c r="F439" s="6"/>
      <c r="G439" s="10"/>
      <c r="H439" s="11"/>
      <c r="I439" s="9"/>
    </row>
    <row r="440" spans="1:28" s="1" customFormat="1" ht="11.45" customHeight="1" x14ac:dyDescent="0.25">
      <c r="A440" s="6"/>
      <c r="B440" s="7"/>
      <c r="C440" s="8"/>
      <c r="D440" s="12"/>
      <c r="E440" s="12"/>
      <c r="F440" s="12"/>
      <c r="G440" s="12"/>
      <c r="H440" s="12"/>
      <c r="I440" s="12"/>
    </row>
    <row r="441" spans="1:28" s="1" customFormat="1" ht="11.45" customHeight="1" x14ac:dyDescent="0.25">
      <c r="A441" s="6"/>
      <c r="B441" s="7"/>
      <c r="C441" s="8"/>
      <c r="D441" s="12"/>
      <c r="E441" s="12"/>
      <c r="F441" s="12"/>
      <c r="G441" s="12"/>
      <c r="H441" s="12"/>
      <c r="I441" s="12"/>
    </row>
    <row r="442" spans="1:28" s="13" customFormat="1" ht="11.45" customHeight="1" x14ac:dyDescent="0.2">
      <c r="A442" s="6"/>
      <c r="B442" s="7"/>
      <c r="C442" s="8"/>
      <c r="D442" s="8"/>
      <c r="E442" s="8"/>
      <c r="F442" s="8"/>
      <c r="G442" s="8"/>
      <c r="H442" s="8"/>
      <c r="I442" s="8"/>
      <c r="J442" s="8"/>
    </row>
    <row r="443" spans="1:28" s="13" customFormat="1" ht="11.45" customHeight="1" x14ac:dyDescent="0.2">
      <c r="A443" s="6"/>
      <c r="B443" s="7"/>
      <c r="C443" s="8"/>
      <c r="D443" s="9"/>
      <c r="E443" s="9"/>
      <c r="F443" s="6"/>
      <c r="G443" s="10"/>
      <c r="H443" s="11"/>
      <c r="I443" s="9"/>
    </row>
    <row r="444" spans="1:28" s="13" customFormat="1" ht="11.25" customHeight="1" x14ac:dyDescent="0.2">
      <c r="A444" s="6"/>
      <c r="B444" s="7"/>
      <c r="C444" s="8"/>
      <c r="D444" s="9"/>
      <c r="E444" s="10"/>
      <c r="F444" s="11"/>
      <c r="G444" s="9"/>
      <c r="H444" s="9"/>
    </row>
    <row r="445" spans="1:28" s="13" customFormat="1" ht="12" customHeight="1" x14ac:dyDescent="0.2">
      <c r="A445" s="6"/>
      <c r="B445" s="71" t="s">
        <v>712</v>
      </c>
      <c r="C445" s="71"/>
      <c r="D445" s="71"/>
      <c r="E445" s="9"/>
      <c r="F445" s="72" t="s">
        <v>713</v>
      </c>
      <c r="G445" s="72"/>
      <c r="H445" s="72"/>
      <c r="I445" s="72"/>
    </row>
    <row r="446" spans="1:28" s="13" customFormat="1" ht="21" customHeight="1" x14ac:dyDescent="0.2">
      <c r="A446" s="14"/>
      <c r="B446" s="73" t="s">
        <v>714</v>
      </c>
      <c r="C446" s="73"/>
      <c r="D446" s="73"/>
      <c r="E446" s="15"/>
      <c r="F446" s="73" t="s">
        <v>718</v>
      </c>
      <c r="G446" s="73"/>
      <c r="H446" s="73"/>
      <c r="I446" s="73"/>
    </row>
    <row r="447" spans="1:28" s="13" customFormat="1" ht="11.45" customHeight="1" x14ac:dyDescent="0.2">
      <c r="A447" s="14"/>
      <c r="B447" s="67" t="s">
        <v>715</v>
      </c>
      <c r="C447" s="67"/>
      <c r="D447" s="67"/>
      <c r="E447" s="16"/>
      <c r="F447" s="67" t="s">
        <v>740</v>
      </c>
      <c r="G447" s="67"/>
      <c r="H447" s="67"/>
      <c r="I447" s="67"/>
    </row>
    <row r="448" spans="1:28" s="13" customFormat="1" ht="11.45" customHeight="1" x14ac:dyDescent="0.2">
      <c r="A448" s="14"/>
      <c r="B448" s="67"/>
      <c r="C448" s="67"/>
      <c r="D448" s="67"/>
      <c r="E448" s="16"/>
      <c r="F448" s="17"/>
      <c r="G448" s="17"/>
      <c r="H448" s="15"/>
    </row>
    <row r="449" spans="1:9" s="13" customFormat="1" ht="11.45" customHeight="1" x14ac:dyDescent="0.2">
      <c r="A449" s="14"/>
      <c r="B449" s="17"/>
      <c r="C449" s="17"/>
      <c r="D449" s="17"/>
      <c r="E449" s="16"/>
      <c r="F449" s="17"/>
      <c r="G449" s="17"/>
      <c r="H449" s="15"/>
    </row>
    <row r="450" spans="1:9" s="13" customFormat="1" ht="11.45" customHeight="1" x14ac:dyDescent="0.2">
      <c r="A450" s="14"/>
      <c r="B450" s="17"/>
      <c r="C450" s="17"/>
      <c r="D450" s="17"/>
      <c r="E450" s="16"/>
      <c r="F450" s="17"/>
      <c r="G450" s="17"/>
      <c r="H450" s="15"/>
    </row>
    <row r="451" spans="1:9" s="13" customFormat="1" ht="11.45" customHeight="1" x14ac:dyDescent="0.2">
      <c r="A451" s="14"/>
      <c r="B451" s="17"/>
      <c r="C451" s="17"/>
      <c r="D451" s="17"/>
      <c r="E451" s="16"/>
      <c r="F451" s="17"/>
      <c r="G451" s="17"/>
      <c r="H451" s="15"/>
    </row>
    <row r="452" spans="1:9" s="13" customFormat="1" ht="11.45" customHeight="1" x14ac:dyDescent="0.2">
      <c r="A452" s="14"/>
      <c r="B452" s="17"/>
      <c r="C452" s="17"/>
      <c r="D452" s="17"/>
      <c r="E452" s="16"/>
      <c r="F452" s="17"/>
      <c r="G452" s="17"/>
      <c r="H452" s="15"/>
    </row>
    <row r="453" spans="1:9" s="13" customFormat="1" ht="11.45" customHeight="1" x14ac:dyDescent="0.2">
      <c r="A453" s="14"/>
      <c r="B453" s="17"/>
      <c r="C453" s="17"/>
      <c r="D453" s="17"/>
      <c r="E453" s="16"/>
      <c r="F453" s="17"/>
      <c r="G453" s="17"/>
      <c r="H453" s="15"/>
    </row>
    <row r="454" spans="1:9" s="13" customFormat="1" ht="11.45" customHeight="1" x14ac:dyDescent="0.2">
      <c r="A454" s="14"/>
      <c r="B454" s="68" t="s">
        <v>716</v>
      </c>
      <c r="C454" s="68"/>
      <c r="D454" s="68"/>
      <c r="E454" s="18"/>
      <c r="F454" s="69" t="s">
        <v>717</v>
      </c>
      <c r="G454" s="69"/>
      <c r="H454" s="69"/>
      <c r="I454" s="69"/>
    </row>
    <row r="455" spans="1:9" x14ac:dyDescent="0.25">
      <c r="A455" s="14"/>
      <c r="B455" s="69" t="s">
        <v>742</v>
      </c>
      <c r="C455" s="69"/>
      <c r="D455" s="69"/>
      <c r="E455" s="18"/>
      <c r="F455" s="69" t="s">
        <v>719</v>
      </c>
      <c r="G455" s="69"/>
      <c r="H455" s="69"/>
      <c r="I455" s="69"/>
    </row>
    <row r="456" spans="1:9" x14ac:dyDescent="0.25">
      <c r="A456" s="19"/>
      <c r="B456" s="66" t="s">
        <v>741</v>
      </c>
      <c r="C456" s="66"/>
      <c r="D456" s="66"/>
      <c r="E456" s="20"/>
      <c r="F456" s="66" t="s">
        <v>720</v>
      </c>
      <c r="G456" s="66"/>
      <c r="H456" s="66"/>
      <c r="I456" s="66"/>
    </row>
  </sheetData>
  <mergeCells count="19">
    <mergeCell ref="B447:D448"/>
    <mergeCell ref="F447:I447"/>
    <mergeCell ref="A1:A2"/>
    <mergeCell ref="B1:B2"/>
    <mergeCell ref="C1:C2"/>
    <mergeCell ref="D1:E1"/>
    <mergeCell ref="F1:G1"/>
    <mergeCell ref="H1:I1"/>
    <mergeCell ref="B438:I438"/>
    <mergeCell ref="B445:D445"/>
    <mergeCell ref="F445:I445"/>
    <mergeCell ref="B446:D446"/>
    <mergeCell ref="F446:I446"/>
    <mergeCell ref="B454:D454"/>
    <mergeCell ref="F454:I454"/>
    <mergeCell ref="B455:D455"/>
    <mergeCell ref="F455:I455"/>
    <mergeCell ref="B456:D456"/>
    <mergeCell ref="F456:I456"/>
  </mergeCells>
  <conditionalFormatting sqref="T1:AB1048576">
    <cfRule type="containsText" dxfId="0" priority="1" operator="containsText" text="N">
      <formula>NOT(ISERROR(SEARCH("N",T1)))</formula>
    </cfRule>
  </conditionalFormatting>
  <pageMargins left="0.23622047244094491" right="0.23622047244094491" top="1.4173228346456694" bottom="0.98425196850393704" header="0.31496062992125984" footer="0.31496062992125984"/>
  <pageSetup scale="31" fitToHeight="0" orientation="portrait" r:id="rId1"/>
  <headerFooter>
    <oddHeader>&amp;L&amp;G&amp;C&amp;"-,Negrita"
SERVICIOS DE SALUD DE MICHOACÁN
Balanza de Comprobación
Del 1 al 31 de Noviembre del 2024
Cuentas con saldo y/o movimientos acumulado. (De la cuenta: 1000 a la 9000)&amp;R&amp;G</oddHeader>
    <oddFooter>&amp;C&amp;G&amp;R&amp;8&amp;P/&amp;N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Hoja1 (2) Modificado</vt:lpstr>
      <vt:lpstr>Identificacion</vt:lpstr>
      <vt:lpstr>Comprobacion</vt:lpstr>
      <vt:lpstr>Comprobacion!Títulos_a_imprimir</vt:lpstr>
      <vt:lpstr>Hoja1!Títulos_a_imprimir</vt:lpstr>
      <vt:lpstr>'Hoja1 (2) Modificado'!Títulos_a_imprimir</vt:lpstr>
      <vt:lpstr>Identificacion!Títulos_a_imprimir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Leal Zárate</dc:creator>
  <cp:lastModifiedBy>Francisco</cp:lastModifiedBy>
  <cp:lastPrinted>2025-01-18T01:41:33Z</cp:lastPrinted>
  <dcterms:created xsi:type="dcterms:W3CDTF">2021-09-20T15:20:59Z</dcterms:created>
  <dcterms:modified xsi:type="dcterms:W3CDTF">2025-04-22T17:41:40Z</dcterms:modified>
</cp:coreProperties>
</file>